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2\общая\Тендеры\2026-01-20 КЗ СМР М-10 - актуальное\проработка проекта договора\"/>
    </mc:Choice>
  </mc:AlternateContent>
  <xr:revisionPtr revIDLastSave="0" documentId="13_ncr:1_{9F90D906-E00E-499B-9D6D-9C5179E5B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 об исп.дав.мат" sheetId="5" r:id="rId1"/>
    <sheet name="расчет 1" sheetId="3" state="hidden" r:id="rId2"/>
    <sheet name="накопит по ДС № 4" sheetId="9" state="hidden" r:id="rId3"/>
    <sheet name="ЛСР на 2026г._22%+дав.мат." sheetId="4" state="hidden" r:id="rId4"/>
  </sheets>
  <definedNames>
    <definedName name="_xlnm.Print_Titles" localSheetId="3">'ЛСР на 2026г._22%+дав.мат.'!$50:$50</definedName>
    <definedName name="_xlnm.Print_Area" localSheetId="3">'ЛСР на 2026г._22%+дав.мат.'!$A$1:$N$1188</definedName>
    <definedName name="_xlnm.Print_Area" localSheetId="2">'накопит по ДС № 4'!$A$1:$L$42</definedName>
    <definedName name="_xlnm.Print_Area" localSheetId="0">'отчет об исп.дав.мат'!$A$1:$DL$37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9" l="1"/>
  <c r="O27" i="9" s="1"/>
  <c r="P27" i="9" s="1"/>
  <c r="O34" i="9"/>
  <c r="O35" i="9" s="1"/>
  <c r="P35" i="9" s="1"/>
  <c r="Q35" i="9" s="1"/>
  <c r="P31" i="9"/>
  <c r="Q31" i="9" s="1"/>
  <c r="P34" i="9" l="1"/>
  <c r="Q34" i="9" s="1"/>
  <c r="O36" i="9"/>
  <c r="P36" i="9" s="1"/>
  <c r="Q36" i="9" s="1"/>
  <c r="P25" i="9"/>
  <c r="O26" i="9"/>
  <c r="P26" i="9" s="1"/>
  <c r="J36" i="9"/>
  <c r="J35" i="9"/>
  <c r="J34" i="9"/>
  <c r="J33" i="9"/>
  <c r="J32" i="9"/>
  <c r="J31" i="9"/>
  <c r="J30" i="9"/>
  <c r="J29" i="9"/>
  <c r="D28" i="9"/>
  <c r="C28" i="9"/>
  <c r="J28" i="9" s="1"/>
  <c r="J27" i="9"/>
  <c r="Q27" i="9" s="1"/>
  <c r="J26" i="9"/>
  <c r="Q26" i="9" s="1"/>
  <c r="J25" i="9"/>
  <c r="Q25" i="9" s="1"/>
  <c r="D24" i="9"/>
  <c r="C24" i="9"/>
  <c r="J23" i="9"/>
  <c r="J22" i="9"/>
  <c r="O21" i="9"/>
  <c r="N21" i="9"/>
  <c r="P21" i="9" s="1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E6" i="9"/>
  <c r="E38" i="9" s="1"/>
  <c r="D6" i="9"/>
  <c r="C6" i="9"/>
  <c r="N20" i="9" s="1"/>
  <c r="P20" i="9" l="1"/>
  <c r="P19" i="9" s="1"/>
  <c r="N19" i="9"/>
  <c r="C38" i="9"/>
  <c r="C41" i="9" s="1"/>
  <c r="J6" i="9"/>
  <c r="D38" i="9"/>
  <c r="D41" i="9" s="1"/>
  <c r="D39" i="9" s="1"/>
  <c r="E40" i="9"/>
  <c r="E41" i="9" s="1"/>
  <c r="J24" i="9"/>
  <c r="B18" i="3" l="1"/>
  <c r="B12" i="3"/>
  <c r="C18" i="3"/>
  <c r="B11" i="3"/>
  <c r="F11" i="3" s="1"/>
  <c r="B10" i="3"/>
  <c r="H6" i="3"/>
  <c r="B4" i="3"/>
  <c r="N1165" i="4" l="1"/>
  <c r="B14" i="3"/>
  <c r="F10" i="3"/>
  <c r="C11" i="3"/>
  <c r="I6" i="3"/>
  <c r="C10" i="3"/>
  <c r="E10" i="3" s="1"/>
  <c r="E11" i="3" l="1"/>
  <c r="N1166" i="4"/>
  <c r="E12" i="3" s="1"/>
  <c r="C12" i="3"/>
  <c r="E18" i="3"/>
  <c r="E14" i="3"/>
  <c r="D18" i="3"/>
  <c r="C14" i="3"/>
  <c r="E19" i="3" l="1"/>
  <c r="H14" i="3"/>
  <c r="E22" i="3"/>
  <c r="F19" i="3"/>
  <c r="I14" i="3" l="1"/>
  <c r="H22" i="3"/>
  <c r="R1163" i="4" l="1"/>
  <c r="B13" i="3" l="1"/>
  <c r="C13" i="3"/>
  <c r="C25" i="3" s="1"/>
  <c r="C26" i="3" s="1"/>
  <c r="B25" i="3"/>
  <c r="B26" i="3" s="1"/>
  <c r="E13" i="3" l="1"/>
  <c r="E25" i="3" s="1"/>
  <c r="E26" i="3" s="1"/>
  <c r="R1166" i="4"/>
  <c r="S1166" i="4" s="1"/>
</calcChain>
</file>

<file path=xl/sharedStrings.xml><?xml version="1.0" encoding="utf-8"?>
<sst xmlns="http://schemas.openxmlformats.org/spreadsheetml/2006/main" count="4041" uniqueCount="589">
  <si>
    <t/>
  </si>
  <si>
    <t>(наименование стройки)</t>
  </si>
  <si>
    <t>№ пп</t>
  </si>
  <si>
    <t>Брус композитный</t>
  </si>
  <si>
    <t>комплект</t>
  </si>
  <si>
    <t>Брусья полимерные композитные 4.5 м</t>
  </si>
  <si>
    <t>шт</t>
  </si>
  <si>
    <t>ТЦ_25.1.05.05_77_7801649287_02.09.2025_02</t>
  </si>
  <si>
    <t>тн</t>
  </si>
  <si>
    <t>Накладки переходные Р65/Р50 литые</t>
  </si>
  <si>
    <t>компл.</t>
  </si>
  <si>
    <t>Ручной переводной механизм проект ЛПТП665131.009 (в комплекте с закладкой стрелочной)</t>
  </si>
  <si>
    <t>НДС 22%</t>
  </si>
  <si>
    <t>3</t>
  </si>
  <si>
    <t>6</t>
  </si>
  <si>
    <t>9</t>
  </si>
  <si>
    <t>4</t>
  </si>
  <si>
    <t>5</t>
  </si>
  <si>
    <t>1</t>
  </si>
  <si>
    <t>7</t>
  </si>
  <si>
    <t>8</t>
  </si>
  <si>
    <t>11</t>
  </si>
  <si>
    <t>Перевод стрелочный типа Р65 марки 1/7 проект ЛПTП.665121.103M, левый</t>
  </si>
  <si>
    <t>Перевод стрелочный типа Р65 марки 1/7 проект ЛПTП.665121.103M, правый</t>
  </si>
  <si>
    <t>Рельсы РП65 ДТ350, L=12.5 м (75 шт.)</t>
  </si>
  <si>
    <t>Накладка 1Р-65 (106 шт.)</t>
  </si>
  <si>
    <t>Шпала железобетонная, Ш1 1-й сорт, в комплекте со скреплением КБ-65</t>
  </si>
  <si>
    <t>Закладка запорная в сборе</t>
  </si>
  <si>
    <t>Обоснование</t>
  </si>
  <si>
    <t>без НДС</t>
  </si>
  <si>
    <t>НДС 20%</t>
  </si>
  <si>
    <t>с НДС 20%</t>
  </si>
  <si>
    <t>ЛСР 1</t>
  </si>
  <si>
    <t>ЛСР 2</t>
  </si>
  <si>
    <t>ИТОГО:</t>
  </si>
  <si>
    <t>удержание 5%</t>
  </si>
  <si>
    <t>в т.ч. НДС 20%</t>
  </si>
  <si>
    <t>с НДС 22%</t>
  </si>
  <si>
    <t>ИТОГО новая цена</t>
  </si>
  <si>
    <t>с НДС</t>
  </si>
  <si>
    <t>5% от новой цены договора</t>
  </si>
  <si>
    <t>КС № 1 по ЛСР 2</t>
  </si>
  <si>
    <t>переходит на ставку 22%:</t>
  </si>
  <si>
    <t>в т.ч. НДС 22%</t>
  </si>
  <si>
    <t>итого</t>
  </si>
  <si>
    <t>СМР</t>
  </si>
  <si>
    <t>Дав. материалы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</si>
  <si>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</si>
  <si>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</si>
  <si>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</si>
  <si>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</si>
  <si>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</si>
  <si>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</si>
  <si>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</si>
  <si>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</si>
  <si>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</si>
  <si>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</si>
  <si>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</si>
  <si>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</si>
  <si>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</si>
  <si>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</si>
  <si>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</si>
  <si>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</si>
  <si>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</si>
  <si>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</si>
  <si>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</si>
  <si>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</si>
  <si>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</si>
  <si>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</si>
  <si>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</si>
  <si>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</si>
  <si>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</si>
  <si>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</si>
  <si>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(805,03)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</si>
  <si>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</si>
  <si>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</si>
  <si>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</si>
  <si>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</si>
  <si>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</si>
  <si>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</si>
  <si>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</si>
  <si>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</si>
  <si>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</si>
  <si>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</si>
  <si>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</si>
  <si>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</si>
  <si>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</si>
  <si>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</si>
  <si>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</si>
  <si>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</si>
  <si>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</si>
  <si>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</si>
  <si>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</si>
  <si>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</si>
  <si>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</si>
  <si>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</si>
  <si>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</si>
  <si>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</si>
  <si>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</si>
  <si>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</si>
  <si>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</si>
  <si>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</si>
  <si>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</si>
  <si>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</si>
  <si>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</si>
  <si>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</si>
  <si>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</si>
  <si>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</si>
  <si>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</si>
  <si>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</si>
  <si>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</si>
  <si>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</si>
  <si>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</si>
  <si>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</si>
  <si>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</si>
  <si>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</si>
  <si>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</si>
  <si>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</si>
  <si>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</si>
  <si>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</si>
  <si>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</si>
  <si>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</si>
  <si>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</si>
  <si>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</si>
  <si>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</si>
  <si>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</si>
  <si>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</si>
  <si>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</si>
  <si>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</si>
  <si>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</si>
  <si>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</si>
  <si>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</si>
  <si>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</si>
  <si>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</si>
  <si>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</si>
  <si>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</si>
  <si>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</si>
  <si>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</si>
  <si>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</si>
  <si>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</si>
  <si>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</si>
  <si>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</si>
  <si>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</si>
  <si>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</si>
  <si>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</si>
  <si>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</si>
  <si>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</si>
  <si>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</si>
  <si>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</si>
  <si>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</si>
  <si>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</si>
  <si>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</si>
  <si>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</si>
  <si>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</si>
  <si>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ФССЦ-25.1.05.02-0006</t>
  </si>
  <si>
    <t>Подкладка раздельного скрепления железнодорожного пути КБ-65</t>
  </si>
  <si>
    <t>10
*</t>
  </si>
  <si>
    <t>Давальческий материал</t>
  </si>
  <si>
    <t>Цена=15730,00/9,5/1,2</t>
  </si>
  <si>
    <t>ТР МАТ=1,03 к расх.</t>
  </si>
  <si>
    <t>ФССЦ-25.1.04.04-0003</t>
  </si>
  <si>
    <t>Болты для рельсовых стыков железнодорожного пути с гайками, М27х160-180 мм</t>
  </si>
  <si>
    <t>т</t>
  </si>
  <si>
    <t>12
*</t>
  </si>
  <si>
    <t>Болт стыковой М27х160 в сборе</t>
  </si>
  <si>
    <t>Цена=318000/9,5/1,2</t>
  </si>
  <si>
    <t>13</t>
  </si>
  <si>
    <t>ФССЦ-25.1.05.01-0002</t>
  </si>
  <si>
    <t>Накладка рельсовая двухголовая 2Р65</t>
  </si>
  <si>
    <t>14
*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</si>
  <si>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</si>
  <si>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</si>
  <si>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</si>
  <si>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</si>
  <si>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</si>
  <si>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
*</t>
  </si>
  <si>
    <t>Цена=200000/9,5/1,2</t>
  </si>
  <si>
    <t>17
*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</si>
  <si>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</si>
  <si>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</si>
  <si>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</si>
  <si>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</si>
  <si>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</si>
  <si>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</si>
  <si>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</si>
  <si>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</si>
  <si>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</si>
  <si>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</si>
  <si>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</si>
  <si>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</si>
  <si>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</si>
  <si>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</si>
  <si>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</si>
  <si>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</si>
  <si>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</si>
  <si>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</si>
  <si>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</si>
  <si>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</si>
  <si>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</si>
  <si>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</si>
  <si>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</si>
  <si>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</si>
  <si>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</si>
  <si>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</si>
  <si>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</si>
  <si>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</si>
  <si>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</si>
  <si>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</si>
  <si>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</si>
  <si>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</si>
  <si>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</si>
  <si>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</si>
  <si>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</si>
  <si>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</si>
  <si>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</si>
  <si>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</si>
  <si>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</si>
  <si>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</si>
  <si>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</si>
  <si>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</si>
  <si>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</si>
  <si>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</si>
  <si>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</si>
  <si>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</si>
  <si>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</si>
  <si>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</si>
  <si>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</si>
  <si>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</si>
  <si>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</si>
  <si>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</si>
  <si>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</si>
  <si>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</si>
  <si>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</si>
  <si>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</si>
  <si>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</si>
  <si>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</si>
  <si>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</si>
  <si>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</si>
  <si>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</si>
  <si>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</si>
  <si>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</si>
  <si>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</si>
  <si>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</si>
  <si>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</si>
  <si>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</si>
  <si>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</si>
  <si>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</si>
  <si>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</si>
  <si>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</si>
  <si>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</si>
  <si>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</si>
  <si>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</si>
  <si>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</si>
  <si>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</si>
  <si>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</si>
  <si>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</si>
  <si>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</si>
  <si>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</si>
  <si>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</si>
  <si>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</si>
  <si>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</si>
  <si>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</si>
  <si>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</si>
  <si>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</si>
  <si>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</si>
  <si>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</si>
  <si>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</si>
  <si>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</si>
  <si>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</si>
  <si>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</si>
  <si>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</si>
  <si>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</si>
  <si>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</si>
  <si>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</si>
  <si>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</si>
  <si>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</si>
  <si>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</si>
  <si>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
*</t>
  </si>
  <si>
    <t>Цена=1600000/9,5</t>
  </si>
  <si>
    <t>87
*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</si>
  <si>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</si>
  <si>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</si>
  <si>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</si>
  <si>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</si>
  <si>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</si>
  <si>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</si>
  <si>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</si>
  <si>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</si>
  <si>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</si>
  <si>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</si>
  <si>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</si>
  <si>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
*</t>
  </si>
  <si>
    <t>Цена=42081,00/9,5</t>
  </si>
  <si>
    <t>91
*</t>
  </si>
  <si>
    <t>Цена=150410,00/9,5</t>
  </si>
  <si>
    <t>92
*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</si>
  <si>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</si>
  <si>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</si>
  <si>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</si>
  <si>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</si>
  <si>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</si>
  <si>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</si>
  <si>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</si>
  <si>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</si>
  <si>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</si>
  <si>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</si>
  <si>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</si>
  <si>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</si>
  <si>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</si>
  <si>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</si>
  <si>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</si>
  <si>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</si>
  <si>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</si>
  <si>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</si>
  <si>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</si>
  <si>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</si>
  <si>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</si>
  <si>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</si>
  <si>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</si>
  <si>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</si>
  <si>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</si>
  <si>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</si>
  <si>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</si>
  <si>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</si>
  <si>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</si>
  <si>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</si>
  <si>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</si>
  <si>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</si>
  <si>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</si>
  <si>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</si>
  <si>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</si>
  <si>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</si>
  <si>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</si>
  <si>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</si>
  <si>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</si>
  <si>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</si>
  <si>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</si>
  <si>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</si>
  <si>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</si>
  <si>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</si>
  <si>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</si>
  <si>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</si>
  <si>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</si>
  <si>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
*</t>
  </si>
  <si>
    <t>153
*</t>
  </si>
  <si>
    <t>154</t>
  </si>
  <si>
    <t>155</t>
  </si>
  <si>
    <t>156
*</t>
  </si>
  <si>
    <t>157
*</t>
  </si>
  <si>
    <t>158
*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</si>
  <si>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</si>
  <si>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</si>
  <si>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</si>
  <si>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</si>
  <si>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</si>
  <si>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</si>
  <si>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</si>
  <si>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</si>
  <si>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</si>
  <si>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</si>
  <si>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</si>
  <si>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</si>
  <si>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</si>
  <si>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</si>
  <si>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</si>
  <si>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</si>
  <si>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</si>
  <si>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
*</t>
  </si>
  <si>
    <t>175
*</t>
  </si>
  <si>
    <t>176</t>
  </si>
  <si>
    <t>177</t>
  </si>
  <si>
    <t>178
*</t>
  </si>
  <si>
    <t>179
*</t>
  </si>
  <si>
    <t>180
*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</si>
  <si>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</si>
  <si>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</si>
  <si>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</si>
  <si>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</si>
  <si>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</si>
  <si>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</si>
  <si>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</si>
  <si>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</si>
  <si>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</si>
  <si>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</si>
  <si>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</si>
  <si>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</si>
  <si>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</si>
  <si>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</si>
  <si>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</si>
  <si>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</si>
  <si>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</si>
  <si>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
*</t>
  </si>
  <si>
    <t>197
*</t>
  </si>
  <si>
    <t>198</t>
  </si>
  <si>
    <t>199</t>
  </si>
  <si>
    <t>200
*</t>
  </si>
  <si>
    <t>201
*</t>
  </si>
  <si>
    <t>202
*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</si>
  <si>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</si>
  <si>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</si>
  <si>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</si>
  <si>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</si>
  <si>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</si>
  <si>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</si>
  <si>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</si>
  <si>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</si>
  <si>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</si>
  <si>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</si>
  <si>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</si>
  <si>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</si>
  <si>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</si>
  <si>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</si>
  <si>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</si>
  <si>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</si>
  <si>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</si>
  <si>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</si>
  <si>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</si>
  <si>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</si>
  <si>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</si>
  <si>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</si>
  <si>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</si>
  <si>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</si>
  <si>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</si>
  <si>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</si>
  <si>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</si>
  <si>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</si>
  <si>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</si>
  <si>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</si>
  <si>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</si>
  <si>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</si>
  <si>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</si>
  <si>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</si>
  <si>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</si>
  <si>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</si>
  <si>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</si>
  <si>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</si>
  <si>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</si>
  <si>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</si>
  <si>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</si>
  <si>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</si>
  <si>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</si>
  <si>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</si>
  <si>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Возврат стоимости материалов поставки Заказчика -МАТЗАК</t>
  </si>
  <si>
    <t xml:space="preserve">     НДС 22%</t>
  </si>
  <si>
    <t xml:space="preserve">  ВСЕГО по смете</t>
  </si>
  <si>
    <t xml:space="preserve">     справочно:</t>
  </si>
  <si>
    <t xml:space="preserve">          Материалы заказчика</t>
  </si>
  <si>
    <t xml:space="preserve">                    Болт стыковой М27х160 в сборе, "тн" Кол-во: 0,165</t>
  </si>
  <si>
    <t xml:space="preserve">                    Брус композитный, "комплект" Кол-во: 4</t>
  </si>
  <si>
    <t xml:space="preserve">                    Брусья полимерные композитные 4.5 м, "шт" Кол-во: 8</t>
  </si>
  <si>
    <t xml:space="preserve">                    Закладка запорная в сборе, "шт" Кол-во: 4</t>
  </si>
  <si>
    <t xml:space="preserve">                    Накладка 1Р-65 (106 шт.), "тн" Кол-во: 2,22</t>
  </si>
  <si>
    <t xml:space="preserve">                    Накладки переходные Р65/Р50 литые, "компл." Кол-во: 10</t>
  </si>
  <si>
    <t xml:space="preserve">                    Перевод стрелочный типа Р65 марки 1/7 проект ЛПTП.665121.103M, левый, "комплект" Кол-во: 3</t>
  </si>
  <si>
    <t xml:space="preserve">                    Перевод стрелочный типа Р65 марки 1/7 проект ЛПTП.665121.103M, правый, "комплект" Кол-во: 1</t>
  </si>
  <si>
    <t xml:space="preserve">                    Рельсы РП65 ДТ350, L=12.5 м (75 шт.), "тн" Кол-во: 48,29</t>
  </si>
  <si>
    <t xml:space="preserve">                    Ручной переводной механизм проект ЛПТП665131.009 (в комплекте с закладкой стрелочной), "шт" Кол-во: 4</t>
  </si>
  <si>
    <t xml:space="preserve">                    Шпала железобетонная, Ш1 1-й сорт, в комплекте со скреплением КБ-65, "шт" Кол-во: 694</t>
  </si>
  <si>
    <t xml:space="preserve">                    Итого</t>
  </si>
  <si>
    <t>Составил:</t>
  </si>
  <si>
    <t>[должность, подпись (инициалы, фамилия)]</t>
  </si>
  <si>
    <t>Проверил:</t>
  </si>
  <si>
    <t>спецификация</t>
  </si>
  <si>
    <t xml:space="preserve">          Материалы заказчика (Давальческий материал)</t>
  </si>
  <si>
    <t>к Договору № 5-КЗ-КИКГС от 08.09.2025г.</t>
  </si>
  <si>
    <t>ФОРМА</t>
  </si>
  <si>
    <t>Заказчик</t>
  </si>
  <si>
    <t>Подрядчик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</si>
  <si>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</si>
  <si>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</si>
  <si>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</si>
  <si>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</si>
  <si>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</si>
  <si>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</si>
  <si>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Единица измере- ния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</si>
  <si>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</si>
  <si>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</si>
  <si>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</si>
  <si>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</si>
  <si>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</si>
  <si>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От имени Подрядчика
Генеральный директор 
ООО «КиКГЕОСТРОЙ» 
______________ Ю.Ф. Кесслер
М.П.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</si>
  <si>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</si>
  <si>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ФОРМА СОГЛАСОВАНА:</t>
  </si>
  <si>
    <t>к  Дополнительному соглашению № 4 от 23.12.2025г. к Договору № 5-КЗ-КИКГС от 08.09.2025г.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</si>
  <si>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</si>
  <si>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</si>
  <si>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</si>
  <si>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</si>
  <si>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</si>
  <si>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</si>
  <si>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</si>
  <si>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</si>
  <si>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</si>
  <si>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</si>
  <si>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№3.1.1</t>
  </si>
  <si>
    <t xml:space="preserve">     Производство работ в зимнее время - 2,4%*0,8=1,92% (№ 325/пр от 25.05.2021г.,прил.1 п.8) </t>
  </si>
  <si>
    <r>
      <t>ЛСР 2,</t>
    </r>
    <r>
      <rPr>
        <b/>
        <i/>
        <sz val="11"/>
        <color rgb="FFFF0000"/>
        <rFont val="Calibri"/>
        <family val="2"/>
        <charset val="204"/>
        <scheme val="minor"/>
      </rPr>
      <t xml:space="preserve"> в т.ч.:</t>
    </r>
  </si>
  <si>
    <t>остаток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</si>
  <si>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</si>
  <si>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</si>
  <si>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Наменование работ</t>
  </si>
  <si>
    <t>сумма по смете, без НДС</t>
  </si>
  <si>
    <t>сумма по КС2 №1, без НДС</t>
  </si>
  <si>
    <t>сумма по КС2 №2,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</si>
  <si>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</si>
  <si>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</si>
  <si>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</si>
  <si>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</si>
  <si>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</si>
  <si>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монтаж РШП от СП14 до переезда №9 (тупик)</t>
  </si>
  <si>
    <t>Ж/д путь №15 (вагон-лаборатория)</t>
  </si>
  <si>
    <t>1.2.</t>
  </si>
  <si>
    <t>монтаж РШП от СП14 до цеха (путь №14)</t>
  </si>
  <si>
    <t>Ж/д путь №14 (ЛС весы)</t>
  </si>
  <si>
    <t>1.3.</t>
  </si>
  <si>
    <t>монтаж РШП от СП13 до цеха (путь №13)</t>
  </si>
  <si>
    <t>Ж/д путь № 13 (электростенд)</t>
  </si>
  <si>
    <t>1.4.</t>
  </si>
  <si>
    <t>монтаж РШП от СП12 до тупика (путь №12)</t>
  </si>
  <si>
    <t>Ж/д путь 12 (реостат ТЭП-70))</t>
  </si>
  <si>
    <t>1.5.</t>
  </si>
  <si>
    <t>монтаж РШП от СП 11 до СП12 (хвосты СП11)</t>
  </si>
  <si>
    <t>Ж/д путь 11 (ЛС электрифицированный)</t>
  </si>
  <si>
    <t>1.6.</t>
  </si>
  <si>
    <t>монтаж РШП от СП 11 до СП13 (хвосты СП11)</t>
  </si>
  <si>
    <t>1.7.</t>
  </si>
  <si>
    <t>монтаж РШП от СП 9 до СП11 (хвосты СП11)</t>
  </si>
  <si>
    <t>1.8.</t>
  </si>
  <si>
    <t>монтаж РШП от СП 9 до СП10 (путь 9)</t>
  </si>
  <si>
    <t>Ж/д путь №9 (ЛС правый сдаточный)</t>
  </si>
  <si>
    <t>1.9.</t>
  </si>
  <si>
    <t>монтаж РШП от СП6 до СП9 (хвосты СП6)</t>
  </si>
  <si>
    <t>1.10.</t>
  </si>
  <si>
    <t>монтаж РШП от СП6 до СП7 (хвосты СП6)</t>
  </si>
  <si>
    <t>Ж/д путь №6 (ЛС правая сборка)</t>
  </si>
  <si>
    <t>1.11.</t>
  </si>
  <si>
    <t>монтаж РШП от СП2 до СП6 (хвосты СП6)</t>
  </si>
  <si>
    <t>Жд путь №1</t>
  </si>
  <si>
    <t>1.12.</t>
  </si>
  <si>
    <t xml:space="preserve">монтаж РШП от СП7 до СП8 </t>
  </si>
  <si>
    <t>по смете</t>
  </si>
  <si>
    <t>по кс-2</t>
  </si>
  <si>
    <t>1.13.</t>
  </si>
  <si>
    <t>монтаж РШП от СП7 до цеха (путь 7)</t>
  </si>
  <si>
    <t>Ж/д путь №7 ( ЛС левая сборка)</t>
  </si>
  <si>
    <t>1.14.</t>
  </si>
  <si>
    <t>монтаж РШП от СП8 до цеха (путь 8)</t>
  </si>
  <si>
    <t>Ж/д путь №8 (средняя сборка)</t>
  </si>
  <si>
    <t>1.15.</t>
  </si>
  <si>
    <t>монтаж РШП от СП8 до цеха (путь 6)</t>
  </si>
  <si>
    <t>1.16.</t>
  </si>
  <si>
    <t>монтаж РШП от СП10 до цеха (путь 10)</t>
  </si>
  <si>
    <t>Ж/д путь №10 (ЛС левый сдаточный)</t>
  </si>
  <si>
    <t>1.17.</t>
  </si>
  <si>
    <t>монтаж РШП от СП10 до цеха (путь 9)</t>
  </si>
  <si>
    <t>Демонтажные работы СП, в т.ч.</t>
  </si>
  <si>
    <t>Стрелочные переводы</t>
  </si>
  <si>
    <t>2.1.</t>
  </si>
  <si>
    <t>Демонтаж СП б/н 1/6,  правая</t>
  </si>
  <si>
    <t>2.2.</t>
  </si>
  <si>
    <t>Демонтаж СП3 1/6,  правая</t>
  </si>
  <si>
    <t>2.3.</t>
  </si>
  <si>
    <t>Демонтаж СП15 1/9,  правая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</si>
  <si>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</si>
  <si>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</si>
  <si>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</si>
  <si>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</si>
  <si>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</si>
  <si>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</si>
  <si>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</si>
  <si>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</si>
  <si>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</si>
  <si>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</si>
  <si>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</si>
  <si>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</si>
  <si>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</si>
  <si>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</si>
  <si>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</si>
  <si>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</si>
  <si>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</si>
  <si>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ПИР</t>
  </si>
  <si>
    <t>проектно-изыскательские работы</t>
  </si>
  <si>
    <t>ИТОГО без НДС</t>
  </si>
  <si>
    <t xml:space="preserve">ИТОГО с НДС </t>
  </si>
  <si>
    <t>сумма по КС2 №3, без НДС</t>
  </si>
  <si>
    <t>работа</t>
  </si>
  <si>
    <t>материал</t>
  </si>
  <si>
    <t>к Договору №         от 0           г.</t>
  </si>
  <si>
    <t>Приложение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</si>
</sst>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  <numFmt numFmtId="170" formatCode="#,##0.0000"/>
  </numFmts>
  <fonts count="3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rgb="FF7030A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5" fillId="0" borderId="0"/>
    <xf numFmtId="0" fontId="7" fillId="0" borderId="0"/>
    <xf numFmtId="0" fontId="18" fillId="0" borderId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85">
    <xf numFmtId="0" fontId="0" fillId="0" borderId="0" xfId="0"/>
    <xf numFmtId="0" fontId="5" fillId="0" borderId="0" xfId="1"/>
    <xf numFmtId="4" fontId="5" fillId="0" borderId="0" xfId="1" applyNumberFormat="1"/>
    <xf numFmtId="0" fontId="3" fillId="0" borderId="0" xfId="1" applyFont="1"/>
    <xf numFmtId="4" fontId="3" fillId="0" borderId="0" xfId="1" applyNumberFormat="1" applyFont="1"/>
    <xf numFmtId="0" fontId="6" fillId="0" borderId="0" xfId="1" applyFont="1"/>
    <xf numFmtId="4" fontId="6" fillId="0" borderId="0" xfId="1" applyNumberFormat="1" applyFont="1"/>
    <xf numFmtId="0" fontId="7" fillId="0" borderId="0" xfId="2"/>
    <xf numFmtId="49" fontId="4" fillId="0" borderId="0" xfId="2" applyNumberFormat="1" applyFont="1"/>
    <xf numFmtId="49" fontId="8" fillId="0" borderId="0" xfId="2" applyNumberFormat="1" applyFont="1" applyAlignment="1">
      <alignment horizontal="right"/>
    </xf>
    <xf numFmtId="49" fontId="8" fillId="0" borderId="0" xfId="2" applyNumberFormat="1" applyFont="1"/>
    <xf numFmtId="49" fontId="8" fillId="0" borderId="0" xfId="2" applyNumberFormat="1" applyFont="1" applyAlignment="1">
      <alignment horizontal="left" vertical="top"/>
    </xf>
    <xf numFmtId="49" fontId="8" fillId="0" borderId="0" xfId="2" applyNumberFormat="1" applyFont="1" applyAlignment="1">
      <alignment vertical="top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wrapText="1"/>
    </xf>
    <xf numFmtId="49" fontId="9" fillId="0" borderId="0" xfId="2" applyNumberFormat="1" applyFont="1" applyAlignment="1">
      <alignment vertical="top" wrapText="1"/>
    </xf>
    <xf numFmtId="0" fontId="9" fillId="0" borderId="0" xfId="2" applyFont="1" applyAlignment="1">
      <alignment wrapText="1"/>
    </xf>
    <xf numFmtId="0" fontId="8" fillId="0" borderId="0" xfId="2" applyFont="1" applyAlignment="1">
      <alignment wrapText="1"/>
    </xf>
    <xf numFmtId="0" fontId="8" fillId="0" borderId="0" xfId="2" applyFont="1" applyAlignment="1">
      <alignment horizontal="left" vertical="top" wrapText="1"/>
    </xf>
    <xf numFmtId="0" fontId="9" fillId="0" borderId="0" xfId="2" applyFont="1"/>
    <xf numFmtId="49" fontId="8" fillId="0" borderId="0" xfId="2" applyNumberFormat="1" applyFont="1" applyAlignment="1">
      <alignment horizontal="left"/>
    </xf>
    <xf numFmtId="0" fontId="8" fillId="0" borderId="0" xfId="2" applyFont="1" applyAlignment="1">
      <alignment horizontal="center" wrapText="1"/>
    </xf>
    <xf numFmtId="49" fontId="10" fillId="0" borderId="0" xfId="2" applyNumberFormat="1" applyFont="1" applyAlignment="1">
      <alignment horizontal="center" vertical="top"/>
    </xf>
    <xf numFmtId="49" fontId="11" fillId="0" borderId="0" xfId="2" applyNumberFormat="1" applyFont="1" applyAlignment="1">
      <alignment horizontal="center"/>
    </xf>
    <xf numFmtId="49" fontId="4" fillId="0" borderId="1" xfId="2" applyNumberFormat="1" applyFont="1" applyBorder="1" applyAlignment="1">
      <alignment horizontal="center"/>
    </xf>
    <xf numFmtId="49" fontId="10" fillId="0" borderId="0" xfId="2" applyNumberFormat="1" applyFont="1"/>
    <xf numFmtId="49" fontId="4" fillId="0" borderId="0" xfId="2" applyNumberFormat="1" applyFont="1" applyAlignment="1">
      <alignment horizontal="right" vertical="top"/>
    </xf>
    <xf numFmtId="49" fontId="10" fillId="0" borderId="0" xfId="2" applyNumberFormat="1" applyFont="1" applyAlignment="1">
      <alignment horizontal="center"/>
    </xf>
    <xf numFmtId="49" fontId="12" fillId="0" borderId="0" xfId="2" applyNumberFormat="1" applyFont="1" applyAlignment="1">
      <alignment horizontal="left"/>
    </xf>
    <xf numFmtId="49" fontId="8" fillId="0" borderId="0" xfId="2" applyNumberFormat="1" applyFont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/>
    </xf>
    <xf numFmtId="4" fontId="8" fillId="0" borderId="1" xfId="2" applyNumberFormat="1" applyFont="1" applyBorder="1"/>
    <xf numFmtId="49" fontId="4" fillId="0" borderId="1" xfId="2" applyNumberFormat="1" applyFont="1" applyBorder="1" applyAlignment="1">
      <alignment horizontal="right"/>
    </xf>
    <xf numFmtId="0" fontId="8" fillId="0" borderId="0" xfId="2" applyFont="1" applyAlignment="1">
      <alignment horizontal="left"/>
    </xf>
    <xf numFmtId="0" fontId="8" fillId="0" borderId="0" xfId="2" applyFont="1" applyAlignment="1">
      <alignment vertical="center" wrapText="1"/>
    </xf>
    <xf numFmtId="0" fontId="10" fillId="0" borderId="0" xfId="2" applyFont="1"/>
    <xf numFmtId="2" fontId="8" fillId="0" borderId="0" xfId="2" applyNumberFormat="1" applyFont="1"/>
    <xf numFmtId="49" fontId="4" fillId="0" borderId="0" xfId="2" applyNumberFormat="1" applyFont="1" applyAlignment="1">
      <alignment horizontal="right"/>
    </xf>
    <xf numFmtId="0" fontId="12" fillId="0" borderId="0" xfId="2" applyFont="1"/>
    <xf numFmtId="49" fontId="8" fillId="0" borderId="1" xfId="2" applyNumberFormat="1" applyFont="1" applyBorder="1" applyAlignment="1">
      <alignment horizontal="right"/>
    </xf>
    <xf numFmtId="49" fontId="4" fillId="0" borderId="4" xfId="2" applyNumberFormat="1" applyFont="1" applyBorder="1" applyAlignment="1">
      <alignment horizontal="right"/>
    </xf>
    <xf numFmtId="49" fontId="4" fillId="0" borderId="0" xfId="2" applyNumberFormat="1" applyFont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3" fillId="0" borderId="0" xfId="2" applyFont="1"/>
    <xf numFmtId="0" fontId="14" fillId="0" borderId="0" xfId="2" applyFont="1" applyAlignment="1">
      <alignment horizontal="left" vertical="center" wrapText="1"/>
    </xf>
    <xf numFmtId="49" fontId="15" fillId="0" borderId="7" xfId="2" applyNumberFormat="1" applyFont="1" applyBorder="1" applyAlignment="1">
      <alignment horizontal="center" vertical="top" wrapText="1"/>
    </xf>
    <xf numFmtId="49" fontId="15" fillId="0" borderId="6" xfId="2" applyNumberFormat="1" applyFont="1" applyBorder="1" applyAlignment="1">
      <alignment horizontal="left" vertical="top" wrapText="1"/>
    </xf>
    <xf numFmtId="49" fontId="15" fillId="0" borderId="6" xfId="2" applyNumberFormat="1" applyFont="1" applyBorder="1" applyAlignment="1">
      <alignment horizontal="center" vertical="top" wrapText="1"/>
    </xf>
    <xf numFmtId="0" fontId="15" fillId="0" borderId="6" xfId="2" applyFont="1" applyBorder="1" applyAlignment="1">
      <alignment horizontal="center" vertical="top" wrapText="1"/>
    </xf>
    <xf numFmtId="1" fontId="15" fillId="0" borderId="6" xfId="2" applyNumberFormat="1" applyFont="1" applyBorder="1" applyAlignment="1">
      <alignment horizontal="center" vertical="top" wrapText="1"/>
    </xf>
    <xf numFmtId="166" fontId="15" fillId="0" borderId="6" xfId="2" applyNumberFormat="1" applyFont="1" applyBorder="1" applyAlignment="1">
      <alignment horizontal="center" vertical="top" wrapText="1"/>
    </xf>
    <xf numFmtId="0" fontId="15" fillId="0" borderId="6" xfId="2" applyFont="1" applyBorder="1" applyAlignment="1">
      <alignment horizontal="right" vertical="top" wrapText="1"/>
    </xf>
    <xf numFmtId="0" fontId="15" fillId="0" borderId="8" xfId="2" applyFont="1" applyBorder="1" applyAlignment="1">
      <alignment horizontal="right" vertical="top" wrapText="1"/>
    </xf>
    <xf numFmtId="0" fontId="15" fillId="0" borderId="0" xfId="2" applyFont="1" applyAlignment="1">
      <alignment horizontal="left" vertical="top" wrapText="1"/>
    </xf>
    <xf numFmtId="0" fontId="4" fillId="0" borderId="9" xfId="2" applyFont="1" applyBorder="1"/>
    <xf numFmtId="49" fontId="4" fillId="0" borderId="0" xfId="2" applyNumberFormat="1" applyFont="1" applyAlignment="1">
      <alignment horizontal="right" vertical="top" wrapText="1"/>
    </xf>
    <xf numFmtId="49" fontId="4" fillId="0" borderId="0" xfId="2" applyNumberFormat="1" applyFont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2" fontId="4" fillId="0" borderId="0" xfId="2" applyNumberFormat="1" applyFont="1" applyAlignment="1">
      <alignment horizontal="right" vertical="top" wrapText="1"/>
    </xf>
    <xf numFmtId="2" fontId="4" fillId="0" borderId="0" xfId="2" applyNumberFormat="1" applyFont="1" applyAlignment="1">
      <alignment horizontal="center" vertical="top" wrapText="1"/>
    </xf>
    <xf numFmtId="4" fontId="4" fillId="0" borderId="10" xfId="2" applyNumberFormat="1" applyFont="1" applyBorder="1" applyAlignment="1">
      <alignment horizontal="right" vertical="top" wrapText="1"/>
    </xf>
    <xf numFmtId="0" fontId="4" fillId="0" borderId="0" xfId="2" applyFont="1" applyAlignment="1">
      <alignment horizontal="left" vertical="top" wrapText="1"/>
    </xf>
    <xf numFmtId="49" fontId="4" fillId="0" borderId="9" xfId="2" applyNumberFormat="1" applyFont="1" applyBorder="1" applyAlignment="1">
      <alignment horizontal="right" vertical="top" wrapText="1"/>
    </xf>
    <xf numFmtId="1" fontId="4" fillId="0" borderId="0" xfId="2" applyNumberFormat="1" applyFont="1" applyAlignment="1">
      <alignment horizontal="center" vertical="top" wrapText="1"/>
    </xf>
    <xf numFmtId="165" fontId="4" fillId="0" borderId="0" xfId="2" applyNumberFormat="1" applyFont="1" applyAlignment="1">
      <alignment horizontal="center" vertical="top" wrapText="1"/>
    </xf>
    <xf numFmtId="0" fontId="4" fillId="0" borderId="0" xfId="2" applyFont="1" applyAlignment="1">
      <alignment horizontal="right" vertical="top" wrapText="1"/>
    </xf>
    <xf numFmtId="0" fontId="4" fillId="0" borderId="10" xfId="2" applyFont="1" applyBorder="1" applyAlignment="1">
      <alignment horizontal="right" vertical="top" wrapText="1"/>
    </xf>
    <xf numFmtId="49" fontId="4" fillId="0" borderId="9" xfId="2" applyNumberFormat="1" applyFont="1" applyBorder="1" applyAlignment="1">
      <alignment horizontal="center" vertical="top" wrapText="1"/>
    </xf>
    <xf numFmtId="49" fontId="4" fillId="0" borderId="6" xfId="2" applyNumberFormat="1" applyFont="1" applyBorder="1" applyAlignment="1">
      <alignment horizontal="center" vertical="top" wrapText="1"/>
    </xf>
    <xf numFmtId="0" fontId="4" fillId="0" borderId="6" xfId="2" applyFont="1" applyBorder="1" applyAlignment="1">
      <alignment horizontal="center" vertical="top" wrapText="1"/>
    </xf>
    <xf numFmtId="2" fontId="4" fillId="0" borderId="6" xfId="2" applyNumberFormat="1" applyFont="1" applyBorder="1" applyAlignment="1">
      <alignment horizontal="right" vertical="top" wrapText="1"/>
    </xf>
    <xf numFmtId="4" fontId="4" fillId="0" borderId="8" xfId="2" applyNumberFormat="1" applyFont="1" applyBorder="1" applyAlignment="1">
      <alignment horizontal="right" vertical="top" wrapText="1"/>
    </xf>
    <xf numFmtId="49" fontId="15" fillId="0" borderId="9" xfId="2" applyNumberFormat="1" applyFont="1" applyBorder="1" applyAlignment="1">
      <alignment horizontal="center" vertical="top" wrapText="1"/>
    </xf>
    <xf numFmtId="49" fontId="15" fillId="0" borderId="0" xfId="2" applyNumberFormat="1" applyFont="1" applyAlignment="1">
      <alignment horizontal="left" vertical="top" wrapText="1"/>
    </xf>
    <xf numFmtId="2" fontId="15" fillId="0" borderId="6" xfId="2" applyNumberFormat="1" applyFont="1" applyBorder="1" applyAlignment="1">
      <alignment horizontal="right" vertical="top" wrapText="1"/>
    </xf>
    <xf numFmtId="4" fontId="15" fillId="0" borderId="8" xfId="2" applyNumberFormat="1" applyFont="1" applyBorder="1" applyAlignment="1">
      <alignment horizontal="right" vertical="top" wrapText="1"/>
    </xf>
    <xf numFmtId="4" fontId="4" fillId="0" borderId="0" xfId="2" applyNumberFormat="1" applyFont="1" applyAlignment="1">
      <alignment horizontal="right" vertical="top" wrapText="1"/>
    </xf>
    <xf numFmtId="164" fontId="4" fillId="0" borderId="0" xfId="2" applyNumberFormat="1" applyFont="1" applyAlignment="1">
      <alignment horizontal="center" vertical="top" wrapText="1"/>
    </xf>
    <xf numFmtId="167" fontId="4" fillId="0" borderId="0" xfId="2" applyNumberFormat="1" applyFont="1" applyAlignment="1">
      <alignment horizontal="center" vertical="top" wrapText="1"/>
    </xf>
    <xf numFmtId="168" fontId="4" fillId="0" borderId="0" xfId="2" applyNumberFormat="1" applyFont="1" applyAlignment="1">
      <alignment horizontal="center" vertical="top" wrapText="1"/>
    </xf>
    <xf numFmtId="4" fontId="4" fillId="0" borderId="6" xfId="2" applyNumberFormat="1" applyFont="1" applyBorder="1" applyAlignment="1">
      <alignment horizontal="right" vertical="top" wrapText="1"/>
    </xf>
    <xf numFmtId="4" fontId="15" fillId="0" borderId="6" xfId="2" applyNumberFormat="1" applyFont="1" applyBorder="1" applyAlignment="1">
      <alignment horizontal="right" vertical="top" wrapText="1"/>
    </xf>
    <xf numFmtId="2" fontId="4" fillId="0" borderId="10" xfId="2" applyNumberFormat="1" applyFont="1" applyBorder="1" applyAlignment="1">
      <alignment horizontal="right" vertical="top" wrapText="1"/>
    </xf>
    <xf numFmtId="165" fontId="15" fillId="0" borderId="6" xfId="2" applyNumberFormat="1" applyFont="1" applyBorder="1" applyAlignment="1">
      <alignment horizontal="center" vertical="top" wrapText="1"/>
    </xf>
    <xf numFmtId="164" fontId="15" fillId="0" borderId="6" xfId="2" applyNumberFormat="1" applyFont="1" applyBorder="1" applyAlignment="1">
      <alignment horizontal="center" vertical="top" wrapText="1"/>
    </xf>
    <xf numFmtId="49" fontId="4" fillId="0" borderId="0" xfId="2" applyNumberFormat="1" applyFont="1" applyAlignment="1">
      <alignment horizontal="left" vertical="top" wrapText="1"/>
    </xf>
    <xf numFmtId="49" fontId="4" fillId="0" borderId="9" xfId="2" applyNumberFormat="1" applyFont="1" applyBorder="1" applyAlignment="1">
      <alignment vertical="center" wrapText="1"/>
    </xf>
    <xf numFmtId="167" fontId="15" fillId="0" borderId="6" xfId="2" applyNumberFormat="1" applyFont="1" applyBorder="1" applyAlignment="1">
      <alignment horizontal="center" vertical="top" wrapText="1"/>
    </xf>
    <xf numFmtId="2" fontId="15" fillId="0" borderId="6" xfId="2" applyNumberFormat="1" applyFont="1" applyBorder="1" applyAlignment="1">
      <alignment horizontal="center" vertical="top" wrapText="1"/>
    </xf>
    <xf numFmtId="166" fontId="4" fillId="0" borderId="0" xfId="2" applyNumberFormat="1" applyFont="1" applyAlignment="1">
      <alignment horizontal="center" vertical="top" wrapText="1"/>
    </xf>
    <xf numFmtId="169" fontId="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horizontal="left" vertical="center" wrapText="1"/>
    </xf>
    <xf numFmtId="49" fontId="15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horizontal="center" vertical="top" wrapText="1"/>
    </xf>
    <xf numFmtId="0" fontId="15" fillId="0" borderId="0" xfId="2" applyFont="1" applyAlignment="1">
      <alignment horizontal="right" vertical="top" wrapText="1"/>
    </xf>
    <xf numFmtId="49" fontId="4" fillId="0" borderId="7" xfId="2" applyNumberFormat="1" applyFont="1" applyBorder="1"/>
    <xf numFmtId="49" fontId="15" fillId="0" borderId="6" xfId="2" applyNumberFormat="1" applyFont="1" applyBorder="1" applyAlignment="1">
      <alignment horizontal="right" vertical="top" wrapText="1"/>
    </xf>
    <xf numFmtId="4" fontId="15" fillId="0" borderId="6" xfId="2" applyNumberFormat="1" applyFont="1" applyBorder="1" applyAlignment="1">
      <alignment horizontal="right" vertical="top"/>
    </xf>
    <xf numFmtId="0" fontId="15" fillId="0" borderId="6" xfId="2" applyFont="1" applyBorder="1" applyAlignment="1">
      <alignment horizontal="center" vertical="top"/>
    </xf>
    <xf numFmtId="4" fontId="15" fillId="0" borderId="8" xfId="2" applyNumberFormat="1" applyFont="1" applyBorder="1" applyAlignment="1">
      <alignment horizontal="right" vertical="top"/>
    </xf>
    <xf numFmtId="2" fontId="15" fillId="0" borderId="8" xfId="2" applyNumberFormat="1" applyFont="1" applyBorder="1" applyAlignment="1">
      <alignment horizontal="right" vertical="top" wrapText="1"/>
    </xf>
    <xf numFmtId="2" fontId="4" fillId="0" borderId="8" xfId="2" applyNumberFormat="1" applyFont="1" applyBorder="1" applyAlignment="1">
      <alignment horizontal="right" vertical="top" wrapText="1"/>
    </xf>
    <xf numFmtId="49" fontId="4" fillId="0" borderId="0" xfId="2" applyNumberFormat="1" applyFont="1" applyAlignment="1">
      <alignment vertical="top"/>
    </xf>
    <xf numFmtId="0" fontId="4" fillId="0" borderId="0" xfId="2" applyFont="1" applyAlignment="1">
      <alignment vertical="top"/>
    </xf>
    <xf numFmtId="0" fontId="15" fillId="0" borderId="6" xfId="2" applyFont="1" applyBorder="1" applyAlignment="1">
      <alignment horizontal="right" vertical="top"/>
    </xf>
    <xf numFmtId="0" fontId="15" fillId="0" borderId="8" xfId="2" applyFont="1" applyBorder="1" applyAlignment="1">
      <alignment horizontal="right" vertical="top"/>
    </xf>
    <xf numFmtId="49" fontId="4" fillId="0" borderId="9" xfId="2" applyNumberFormat="1" applyFont="1" applyBorder="1"/>
    <xf numFmtId="4" fontId="4" fillId="0" borderId="0" xfId="2" applyNumberFormat="1" applyFont="1" applyAlignment="1">
      <alignment horizontal="right" vertical="top"/>
    </xf>
    <xf numFmtId="0" fontId="4" fillId="0" borderId="0" xfId="2" applyFont="1" applyAlignment="1">
      <alignment horizontal="center" vertical="top"/>
    </xf>
    <xf numFmtId="4" fontId="4" fillId="0" borderId="10" xfId="2" applyNumberFormat="1" applyFont="1" applyBorder="1" applyAlignment="1">
      <alignment horizontal="right" vertical="top"/>
    </xf>
    <xf numFmtId="0" fontId="16" fillId="0" borderId="0" xfId="2" applyFont="1"/>
    <xf numFmtId="0" fontId="4" fillId="0" borderId="0" xfId="2" applyFont="1" applyAlignment="1">
      <alignment horizontal="right" vertical="top"/>
    </xf>
    <xf numFmtId="0" fontId="4" fillId="0" borderId="10" xfId="2" applyFont="1" applyBorder="1" applyAlignment="1">
      <alignment horizontal="right" vertical="top"/>
    </xf>
    <xf numFmtId="2" fontId="4" fillId="0" borderId="0" xfId="2" applyNumberFormat="1" applyFont="1" applyAlignment="1">
      <alignment horizontal="right" vertical="top"/>
    </xf>
    <xf numFmtId="49" fontId="15" fillId="0" borderId="0" xfId="2" applyNumberFormat="1" applyFont="1" applyAlignment="1">
      <alignment horizontal="right" vertical="top" wrapText="1"/>
    </xf>
    <xf numFmtId="4" fontId="15" fillId="0" borderId="0" xfId="2" applyNumberFormat="1" applyFont="1" applyAlignment="1">
      <alignment horizontal="right" vertical="top"/>
    </xf>
    <xf numFmtId="0" fontId="15" fillId="0" borderId="0" xfId="2" applyFont="1" applyAlignment="1">
      <alignment horizontal="center" vertical="top"/>
    </xf>
    <xf numFmtId="4" fontId="15" fillId="0" borderId="10" xfId="2" applyNumberFormat="1" applyFont="1" applyBorder="1" applyAlignment="1">
      <alignment horizontal="right" vertical="top"/>
    </xf>
    <xf numFmtId="2" fontId="15" fillId="0" borderId="0" xfId="2" applyNumberFormat="1" applyFont="1" applyAlignment="1">
      <alignment horizontal="center" vertical="top"/>
    </xf>
    <xf numFmtId="0" fontId="15" fillId="0" borderId="0" xfId="2" applyFont="1" applyAlignment="1">
      <alignment horizontal="right" vertical="top"/>
    </xf>
    <xf numFmtId="49" fontId="4" fillId="0" borderId="6" xfId="2" applyNumberFormat="1" applyFont="1" applyBorder="1"/>
    <xf numFmtId="0" fontId="4" fillId="0" borderId="6" xfId="2" applyFont="1" applyBorder="1"/>
    <xf numFmtId="0" fontId="8" fillId="0" borderId="0" xfId="2" applyFont="1" applyAlignment="1">
      <alignment horizontal="right" vertical="top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right" vertical="top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4" fillId="0" borderId="0" xfId="2" applyFont="1"/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vertical="top" wrapText="1"/>
    </xf>
    <xf numFmtId="4" fontId="17" fillId="0" borderId="0" xfId="1" applyNumberFormat="1" applyFont="1"/>
    <xf numFmtId="4" fontId="7" fillId="2" borderId="0" xfId="2" applyNumberFormat="1" applyFill="1"/>
    <xf numFmtId="0" fontId="19" fillId="0" borderId="0" xfId="3" applyFont="1"/>
    <xf numFmtId="0" fontId="19" fillId="0" borderId="1" xfId="3" applyFont="1" applyBorder="1"/>
    <xf numFmtId="0" fontId="20" fillId="0" borderId="1" xfId="3" applyFont="1" applyBorder="1"/>
    <xf numFmtId="0" fontId="21" fillId="0" borderId="0" xfId="3" applyFont="1"/>
    <xf numFmtId="0" fontId="22" fillId="0" borderId="0" xfId="3" applyFont="1" applyAlignment="1">
      <alignment horizontal="center"/>
    </xf>
    <xf numFmtId="0" fontId="22" fillId="0" borderId="0" xfId="3" applyFont="1"/>
    <xf numFmtId="0" fontId="23" fillId="0" borderId="0" xfId="3" applyFont="1"/>
    <xf numFmtId="0" fontId="24" fillId="0" borderId="0" xfId="3" applyFont="1"/>
    <xf numFmtId="0" fontId="19" fillId="0" borderId="5" xfId="3" applyFont="1" applyBorder="1" applyAlignment="1">
      <alignment wrapText="1"/>
    </xf>
    <xf numFmtId="0" fontId="19" fillId="0" borderId="4" xfId="3" applyFont="1" applyBorder="1" applyAlignment="1">
      <alignment wrapText="1"/>
    </xf>
    <xf numFmtId="0" fontId="25" fillId="0" borderId="0" xfId="3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26" fillId="0" borderId="0" xfId="0" applyNumberFormat="1" applyFont="1"/>
    <xf numFmtId="0" fontId="26" fillId="0" borderId="0" xfId="0" applyFont="1"/>
    <xf numFmtId="0" fontId="26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4" fontId="7" fillId="0" borderId="0" xfId="2" applyNumberFormat="1"/>
    <xf numFmtId="0" fontId="29" fillId="0" borderId="0" xfId="1" applyFont="1"/>
    <xf numFmtId="4" fontId="29" fillId="0" borderId="0" xfId="1" applyNumberFormat="1" applyFont="1"/>
    <xf numFmtId="0" fontId="3" fillId="0" borderId="0" xfId="7" applyFont="1" applyAlignment="1">
      <alignment horizontal="left" vertical="center"/>
    </xf>
    <xf numFmtId="0" fontId="3" fillId="0" borderId="0" xfId="7" applyFont="1"/>
    <xf numFmtId="0" fontId="1" fillId="0" borderId="0" xfId="7"/>
    <xf numFmtId="10" fontId="3" fillId="0" borderId="0" xfId="7" applyNumberFormat="1" applyFont="1"/>
    <xf numFmtId="0" fontId="30" fillId="0" borderId="2" xfId="7" applyFont="1" applyBorder="1" applyAlignment="1">
      <alignment horizontal="center" vertical="center" wrapText="1"/>
    </xf>
    <xf numFmtId="0" fontId="31" fillId="0" borderId="2" xfId="7" applyFont="1" applyBorder="1" applyAlignment="1">
      <alignment horizontal="center" vertical="center" wrapText="1"/>
    </xf>
    <xf numFmtId="0" fontId="32" fillId="0" borderId="0" xfId="7" applyFont="1" applyAlignment="1">
      <alignment horizontal="center" vertical="center" wrapText="1"/>
    </xf>
    <xf numFmtId="10" fontId="32" fillId="0" borderId="0" xfId="7" applyNumberFormat="1" applyFont="1" applyAlignment="1">
      <alignment horizontal="center" vertical="center" wrapText="1"/>
    </xf>
    <xf numFmtId="0" fontId="31" fillId="2" borderId="2" xfId="7" applyFont="1" applyFill="1" applyBorder="1" applyAlignment="1">
      <alignment horizontal="center" vertical="center"/>
    </xf>
    <xf numFmtId="0" fontId="31" fillId="2" borderId="2" xfId="7" applyFont="1" applyFill="1" applyBorder="1"/>
    <xf numFmtId="43" fontId="31" fillId="2" borderId="2" xfId="7" applyNumberFormat="1" applyFont="1" applyFill="1" applyBorder="1"/>
    <xf numFmtId="0" fontId="31" fillId="0" borderId="2" xfId="7" applyFont="1" applyBorder="1"/>
    <xf numFmtId="0" fontId="30" fillId="0" borderId="2" xfId="7" applyFont="1" applyBorder="1" applyAlignment="1">
      <alignment horizontal="center" vertical="center"/>
    </xf>
    <xf numFmtId="0" fontId="30" fillId="0" borderId="2" xfId="7" applyFont="1" applyBorder="1" applyAlignment="1">
      <alignment wrapText="1"/>
    </xf>
    <xf numFmtId="4" fontId="30" fillId="0" borderId="2" xfId="7" applyNumberFormat="1" applyFont="1" applyBorder="1" applyAlignment="1">
      <alignment horizontal="center" vertical="center"/>
    </xf>
    <xf numFmtId="0" fontId="30" fillId="0" borderId="2" xfId="7" applyFont="1" applyBorder="1"/>
    <xf numFmtId="10" fontId="1" fillId="0" borderId="0" xfId="7" applyNumberFormat="1"/>
    <xf numFmtId="0" fontId="30" fillId="3" borderId="2" xfId="7" applyFont="1" applyFill="1" applyBorder="1" applyAlignment="1">
      <alignment wrapText="1"/>
    </xf>
    <xf numFmtId="43" fontId="30" fillId="0" borderId="2" xfId="8" applyFont="1" applyBorder="1" applyAlignment="1">
      <alignment horizontal="center" vertical="center"/>
    </xf>
    <xf numFmtId="0" fontId="33" fillId="0" borderId="2" xfId="7" applyFont="1" applyBorder="1"/>
    <xf numFmtId="0" fontId="33" fillId="3" borderId="2" xfId="7" applyFont="1" applyFill="1" applyBorder="1" applyAlignment="1">
      <alignment wrapText="1"/>
    </xf>
    <xf numFmtId="10" fontId="1" fillId="0" borderId="0" xfId="7" applyNumberFormat="1" applyAlignment="1">
      <alignment horizontal="center" vertical="center"/>
    </xf>
    <xf numFmtId="0" fontId="1" fillId="0" borderId="0" xfId="7" applyAlignment="1">
      <alignment horizontal="center" vertical="center"/>
    </xf>
    <xf numFmtId="4" fontId="31" fillId="0" borderId="2" xfId="7" applyNumberFormat="1" applyFont="1" applyBorder="1" applyAlignment="1">
      <alignment horizontal="center" vertical="center"/>
    </xf>
    <xf numFmtId="4" fontId="30" fillId="3" borderId="2" xfId="7" applyNumberFormat="1" applyFont="1" applyFill="1" applyBorder="1" applyAlignment="1">
      <alignment horizontal="center" vertical="center"/>
    </xf>
    <xf numFmtId="0" fontId="34" fillId="0" borderId="2" xfId="7" applyFont="1" applyBorder="1" applyAlignment="1">
      <alignment horizontal="center" vertical="center"/>
    </xf>
    <xf numFmtId="0" fontId="34" fillId="3" borderId="2" xfId="7" applyFont="1" applyFill="1" applyBorder="1" applyAlignment="1">
      <alignment wrapText="1"/>
    </xf>
    <xf numFmtId="4" fontId="34" fillId="0" borderId="2" xfId="7" applyNumberFormat="1" applyFont="1" applyBorder="1" applyAlignment="1">
      <alignment horizontal="center" vertical="center"/>
    </xf>
    <xf numFmtId="4" fontId="34" fillId="3" borderId="2" xfId="7" applyNumberFormat="1" applyFont="1" applyFill="1" applyBorder="1" applyAlignment="1">
      <alignment horizontal="center" vertical="center"/>
    </xf>
    <xf numFmtId="0" fontId="34" fillId="0" borderId="2" xfId="7" applyFont="1" applyBorder="1"/>
    <xf numFmtId="0" fontId="30" fillId="0" borderId="0" xfId="7" applyFont="1" applyAlignment="1">
      <alignment horizontal="center" vertical="center"/>
    </xf>
    <xf numFmtId="0" fontId="31" fillId="2" borderId="2" xfId="7" applyFont="1" applyFill="1" applyBorder="1" applyAlignment="1">
      <alignment wrapText="1"/>
    </xf>
    <xf numFmtId="0" fontId="30" fillId="0" borderId="15" xfId="7" applyFont="1" applyBorder="1" applyAlignment="1">
      <alignment horizontal="center" vertical="center"/>
    </xf>
    <xf numFmtId="0" fontId="30" fillId="0" borderId="15" xfId="7" applyFont="1" applyBorder="1" applyAlignment="1">
      <alignment wrapText="1"/>
    </xf>
    <xf numFmtId="4" fontId="30" fillId="0" borderId="15" xfId="7" applyNumberFormat="1" applyFont="1" applyBorder="1" applyAlignment="1">
      <alignment horizontal="center" vertical="center"/>
    </xf>
    <xf numFmtId="0" fontId="30" fillId="0" borderId="15" xfId="7" applyFont="1" applyBorder="1"/>
    <xf numFmtId="0" fontId="31" fillId="0" borderId="14" xfId="7" applyFont="1" applyBorder="1" applyAlignment="1">
      <alignment horizontal="center" vertical="center"/>
    </xf>
    <xf numFmtId="0" fontId="31" fillId="0" borderId="14" xfId="7" applyFont="1" applyBorder="1" applyAlignment="1">
      <alignment wrapText="1"/>
    </xf>
    <xf numFmtId="43" fontId="31" fillId="0" borderId="14" xfId="7" applyNumberFormat="1" applyFont="1" applyBorder="1"/>
    <xf numFmtId="0" fontId="31" fillId="0" borderId="14" xfId="7" applyFont="1" applyBorder="1"/>
    <xf numFmtId="0" fontId="31" fillId="0" borderId="2" xfId="7" applyFont="1" applyBorder="1" applyAlignment="1">
      <alignment horizontal="center" vertical="center"/>
    </xf>
    <xf numFmtId="0" fontId="31" fillId="0" borderId="2" xfId="7" applyFont="1" applyBorder="1" applyAlignment="1">
      <alignment wrapText="1"/>
    </xf>
    <xf numFmtId="43" fontId="31" fillId="0" borderId="2" xfId="7" applyNumberFormat="1" applyFont="1" applyBorder="1"/>
    <xf numFmtId="0" fontId="35" fillId="0" borderId="2" xfId="7" applyFont="1" applyBorder="1" applyAlignment="1">
      <alignment horizontal="center" vertical="center"/>
    </xf>
    <xf numFmtId="0" fontId="35" fillId="0" borderId="2" xfId="7" applyFont="1" applyBorder="1" applyAlignment="1">
      <alignment wrapText="1"/>
    </xf>
    <xf numFmtId="43" fontId="35" fillId="0" borderId="2" xfId="7" applyNumberFormat="1" applyFont="1" applyBorder="1"/>
    <xf numFmtId="0" fontId="35" fillId="0" borderId="2" xfId="7" applyFont="1" applyBorder="1"/>
    <xf numFmtId="0" fontId="36" fillId="0" borderId="0" xfId="7" applyFont="1"/>
    <xf numFmtId="10" fontId="36" fillId="0" borderId="0" xfId="7" applyNumberFormat="1" applyFont="1"/>
    <xf numFmtId="43" fontId="1" fillId="0" borderId="2" xfId="7" applyNumberFormat="1" applyBorder="1"/>
    <xf numFmtId="0" fontId="1" fillId="0" borderId="0" xfId="7" applyAlignment="1">
      <alignment wrapText="1"/>
    </xf>
    <xf numFmtId="43" fontId="1" fillId="0" borderId="0" xfId="7" applyNumberFormat="1"/>
    <xf numFmtId="4" fontId="1" fillId="0" borderId="0" xfId="7" applyNumberFormat="1"/>
    <xf numFmtId="4" fontId="3" fillId="0" borderId="0" xfId="7" applyNumberFormat="1" applyFont="1"/>
    <xf numFmtId="170" fontId="1" fillId="0" borderId="0" xfId="7" applyNumberFormat="1"/>
    <xf numFmtId="170" fontId="3" fillId="0" borderId="0" xfId="7" applyNumberFormat="1" applyFont="1"/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/>
    </xf>
    <xf numFmtId="0" fontId="19" fillId="0" borderId="2" xfId="3" applyFont="1" applyBorder="1" applyAlignment="1">
      <alignment horizontal="center"/>
    </xf>
    <xf numFmtId="0" fontId="19" fillId="0" borderId="4" xfId="3" applyFont="1" applyBorder="1" applyAlignment="1">
      <alignment wrapText="1"/>
    </xf>
    <xf numFmtId="0" fontId="19" fillId="0" borderId="5" xfId="3" applyFont="1" applyBorder="1" applyAlignment="1">
      <alignment wrapText="1"/>
    </xf>
    <xf numFmtId="49" fontId="19" fillId="0" borderId="2" xfId="3" applyNumberFormat="1" applyFont="1" applyBorder="1" applyAlignment="1">
      <alignment horizontal="center"/>
    </xf>
    <xf numFmtId="0" fontId="19" fillId="0" borderId="6" xfId="3" applyFont="1" applyBorder="1" applyAlignment="1">
      <alignment horizontal="center" vertical="center" wrapText="1"/>
    </xf>
    <xf numFmtId="0" fontId="19" fillId="0" borderId="8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19" fillId="0" borderId="10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19" fillId="0" borderId="12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19" fillId="0" borderId="9" xfId="3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/>
    </xf>
    <xf numFmtId="0" fontId="19" fillId="0" borderId="6" xfId="3" applyFont="1" applyBorder="1" applyAlignment="1">
      <alignment horizontal="center" vertical="center"/>
    </xf>
    <xf numFmtId="0" fontId="19" fillId="0" borderId="8" xfId="3" applyFont="1" applyBorder="1" applyAlignment="1">
      <alignment horizontal="center" vertical="center"/>
    </xf>
    <xf numFmtId="0" fontId="19" fillId="0" borderId="11" xfId="3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19" fillId="0" borderId="12" xfId="3" applyFont="1" applyBorder="1" applyAlignment="1">
      <alignment horizontal="center" vertical="center"/>
    </xf>
    <xf numFmtId="0" fontId="19" fillId="0" borderId="13" xfId="3" applyFont="1" applyBorder="1" applyAlignment="1">
      <alignment horizontal="center" vertical="center" wrapText="1"/>
    </xf>
    <xf numFmtId="0" fontId="19" fillId="0" borderId="14" xfId="3" applyFont="1" applyBorder="1" applyAlignment="1">
      <alignment horizontal="center" vertical="center" wrapText="1"/>
    </xf>
    <xf numFmtId="0" fontId="24" fillId="0" borderId="0" xfId="3" applyFont="1" applyAlignment="1">
      <alignment horizontal="center" wrapText="1"/>
    </xf>
    <xf numFmtId="0" fontId="24" fillId="0" borderId="1" xfId="3" applyFont="1" applyBorder="1" applyAlignment="1">
      <alignment horizontal="center" wrapText="1"/>
    </xf>
    <xf numFmtId="0" fontId="19" fillId="0" borderId="0" xfId="3" applyFont="1" applyAlignment="1">
      <alignment horizontal="right"/>
    </xf>
    <xf numFmtId="0" fontId="21" fillId="0" borderId="0" xfId="3" applyFont="1" applyAlignment="1">
      <alignment horizontal="center"/>
    </xf>
    <xf numFmtId="0" fontId="22" fillId="0" borderId="1" xfId="3" applyFont="1" applyBorder="1" applyAlignment="1">
      <alignment horizontal="center"/>
    </xf>
    <xf numFmtId="0" fontId="19" fillId="0" borderId="6" xfId="3" applyFont="1" applyBorder="1" applyAlignment="1">
      <alignment horizontal="center"/>
    </xf>
    <xf numFmtId="0" fontId="19" fillId="0" borderId="1" xfId="3" applyFont="1" applyBorder="1" applyAlignment="1">
      <alignment horizontal="center"/>
    </xf>
    <xf numFmtId="0" fontId="30" fillId="0" borderId="3" xfId="7" applyFont="1" applyBorder="1" applyAlignment="1">
      <alignment horizontal="center" vertical="center" wrapText="1"/>
    </xf>
    <xf numFmtId="0" fontId="30" fillId="0" borderId="5" xfId="7" applyFont="1" applyBorder="1" applyAlignment="1">
      <alignment horizontal="center" vertical="center" wrapText="1"/>
    </xf>
    <xf numFmtId="0" fontId="30" fillId="0" borderId="13" xfId="7" applyFont="1" applyBorder="1" applyAlignment="1">
      <alignment horizontal="center" vertical="center" wrapText="1"/>
    </xf>
    <xf numFmtId="0" fontId="30" fillId="0" borderId="14" xfId="7" applyFont="1" applyBorder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right" wrapText="1"/>
    </xf>
    <xf numFmtId="49" fontId="8" fillId="0" borderId="1" xfId="2" applyNumberFormat="1" applyFont="1" applyBorder="1" applyAlignment="1">
      <alignment vertical="top" wrapText="1"/>
    </xf>
    <xf numFmtId="49" fontId="8" fillId="0" borderId="1" xfId="2" applyNumberFormat="1" applyFont="1" applyBorder="1" applyAlignment="1">
      <alignment horizontal="right" vertical="top" wrapText="1"/>
    </xf>
    <xf numFmtId="0" fontId="10" fillId="0" borderId="6" xfId="2" applyFont="1" applyBorder="1" applyAlignment="1">
      <alignment horizontal="center" vertical="top"/>
    </xf>
    <xf numFmtId="49" fontId="4" fillId="0" borderId="0" xfId="2" applyNumberFormat="1" applyFont="1" applyAlignment="1">
      <alignment horizontal="left" vertical="top" wrapText="1"/>
    </xf>
    <xf numFmtId="49" fontId="15" fillId="0" borderId="0" xfId="2" applyNumberFormat="1" applyFont="1" applyAlignment="1">
      <alignment horizontal="left" vertical="top" wrapText="1"/>
    </xf>
    <xf numFmtId="49" fontId="15" fillId="0" borderId="6" xfId="2" applyNumberFormat="1" applyFont="1" applyBorder="1" applyAlignment="1">
      <alignment horizontal="left" vertical="top" wrapText="1"/>
    </xf>
    <xf numFmtId="49" fontId="15" fillId="0" borderId="3" xfId="2" applyNumberFormat="1" applyFont="1" applyBorder="1" applyAlignment="1">
      <alignment horizontal="left" vertical="center" wrapText="1"/>
    </xf>
    <xf numFmtId="49" fontId="15" fillId="0" borderId="4" xfId="2" applyNumberFormat="1" applyFont="1" applyBorder="1" applyAlignment="1">
      <alignment horizontal="left" vertical="center" wrapText="1"/>
    </xf>
    <xf numFmtId="49" fontId="15" fillId="0" borderId="5" xfId="2" applyNumberFormat="1" applyFont="1" applyBorder="1" applyAlignment="1">
      <alignment horizontal="left" vertical="center" wrapText="1"/>
    </xf>
    <xf numFmtId="49" fontId="4" fillId="0" borderId="6" xfId="2" applyNumberFormat="1" applyFont="1" applyBorder="1" applyAlignment="1">
      <alignment horizontal="left" vertical="top" wrapText="1"/>
    </xf>
    <xf numFmtId="49" fontId="4" fillId="0" borderId="10" xfId="2" applyNumberFormat="1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49" fontId="14" fillId="0" borderId="3" xfId="2" applyNumberFormat="1" applyFont="1" applyBorder="1" applyAlignment="1">
      <alignment horizontal="left" vertical="center" wrapText="1"/>
    </xf>
    <xf numFmtId="49" fontId="14" fillId="0" borderId="4" xfId="2" applyNumberFormat="1" applyFont="1" applyBorder="1" applyAlignment="1">
      <alignment horizontal="left" vertical="center" wrapText="1"/>
    </xf>
    <xf numFmtId="49" fontId="14" fillId="0" borderId="5" xfId="2" applyNumberFormat="1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49" fontId="8" fillId="0" borderId="0" xfId="2" applyNumberFormat="1" applyFont="1" applyAlignment="1">
      <alignment horizontal="left" vertical="top" wrapText="1"/>
    </xf>
    <xf numFmtId="0" fontId="8" fillId="0" borderId="4" xfId="2" applyFont="1" applyBorder="1" applyAlignment="1">
      <alignment horizontal="left" wrapText="1"/>
    </xf>
    <xf numFmtId="49" fontId="8" fillId="0" borderId="0" xfId="2" applyNumberFormat="1" applyFont="1" applyAlignment="1">
      <alignment horizontal="left" vertical="top"/>
    </xf>
    <xf numFmtId="49" fontId="8" fillId="0" borderId="1" xfId="2" applyNumberFormat="1" applyFont="1" applyBorder="1" applyAlignment="1">
      <alignment horizontal="left" wrapText="1"/>
    </xf>
    <xf numFmtId="0" fontId="8" fillId="0" borderId="0" xfId="2" applyFont="1" applyAlignment="1">
      <alignment horizontal="left" vertical="top" wrapText="1"/>
    </xf>
    <xf numFmtId="0" fontId="8" fillId="0" borderId="4" xfId="2" applyFont="1" applyBorder="1" applyAlignment="1">
      <alignment horizontal="center"/>
    </xf>
    <xf numFmtId="49" fontId="4" fillId="0" borderId="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top"/>
    </xf>
    <xf numFmtId="49" fontId="10" fillId="0" borderId="6" xfId="2" applyNumberFormat="1" applyFont="1" applyBorder="1" applyAlignment="1">
      <alignment horizontal="center"/>
    </xf>
    <xf numFmtId="49" fontId="8" fillId="0" borderId="1" xfId="2" applyNumberFormat="1" applyFont="1" applyBorder="1" applyAlignment="1">
      <alignment wrapText="1"/>
    </xf>
    <xf numFmtId="4" fontId="8" fillId="0" borderId="4" xfId="2" applyNumberFormat="1" applyFont="1" applyBorder="1" applyAlignment="1">
      <alignment horizontal="right"/>
    </xf>
    <xf numFmtId="49" fontId="8" fillId="0" borderId="0" xfId="2" applyNumberFormat="1" applyFont="1" applyAlignment="1">
      <alignment horizontal="center" wrapText="1"/>
    </xf>
    <xf numFmtId="49" fontId="11" fillId="0" borderId="0" xfId="2" applyNumberFormat="1" applyFont="1" applyAlignment="1">
      <alignment horizontal="center"/>
    </xf>
    <xf numFmtId="49" fontId="8" fillId="0" borderId="1" xfId="2" applyNumberFormat="1" applyFont="1" applyBorder="1" applyAlignment="1">
      <alignment horizontal="center" wrapText="1"/>
    </xf>
  </cellXfs>
  <cellStyles count="9">
    <cellStyle name="Обычный" xfId="0" builtinId="0"/>
    <cellStyle name="Обычный 2" xfId="1" xr:uid="{321CA9CA-D01F-44BD-A254-92FF5CA7E3FF}"/>
    <cellStyle name="Обычный 2 2" xfId="5" xr:uid="{52FE71DD-E386-4D54-A2E9-130BB0B867B6}"/>
    <cellStyle name="Обычный 3" xfId="2" xr:uid="{0DC59C91-22C3-49F8-B41D-CE4C504DA04E}"/>
    <cellStyle name="Обычный 4" xfId="3" xr:uid="{6D4C915B-7648-4E4F-A393-2BB8828EB058}"/>
    <cellStyle name="Обычный 5" xfId="4" xr:uid="{CBAB8D38-AFE0-4C66-8BF6-4A93A1F9AB1B}"/>
    <cellStyle name="Обычный 6" xfId="7" xr:uid="{FB6244BB-CBF6-4E0D-8B5D-8AB490154D31}"/>
    <cellStyle name="Финансовый 2" xfId="6" xr:uid="{06B85923-BFCB-4363-B03B-94535108F755}"/>
    <cellStyle name="Финансовый 3" xfId="8" xr:uid="{5290CED0-881B-449D-A38C-C05D20436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7FD7-FAD8-4CAA-89EC-83B8EC176EB4}">
  <sheetPr>
    <tabColor rgb="FFFF0000"/>
    <pageSetUpPr fitToPage="1"/>
  </sheetPr>
  <dimension ref="A1:DQ36"/>
  <sheetViews>
    <sheetView tabSelected="1" view="pageBreakPreview" zoomScaleNormal="100" workbookViewId="0">
      <selection activeCell="A2" sqref="A2:DJ2"/>
    </sheetView>
  </sheetViews>
  <sheetFormatPr defaultColWidth="0.88671875" defaultRowHeight="13.2" x14ac:dyDescent="0.25"/>
  <cols>
    <col min="1" max="38" width="0.88671875" style="140"/>
    <col min="39" max="40" width="0.88671875" style="140" customWidth="1"/>
    <col min="41" max="41" width="0.6640625" style="140" customWidth="1"/>
    <col min="42" max="48" width="0.109375" style="140" hidden="1" customWidth="1"/>
    <col min="49" max="49" width="1" style="140" hidden="1" customWidth="1"/>
    <col min="50" max="50" width="2.33203125" style="140" customWidth="1"/>
    <col min="51" max="55" width="0.88671875" style="140"/>
    <col min="56" max="56" width="1.5546875" style="140" customWidth="1"/>
    <col min="57" max="57" width="0.44140625" style="140" customWidth="1"/>
    <col min="58" max="58" width="0.88671875" style="140" hidden="1" customWidth="1"/>
    <col min="59" max="71" width="0.88671875" style="140"/>
    <col min="72" max="72" width="2.88671875" style="140" customWidth="1"/>
    <col min="73" max="83" width="0.88671875" style="140"/>
    <col min="84" max="84" width="2.109375" style="140" customWidth="1"/>
    <col min="85" max="85" width="0.6640625" style="140" customWidth="1"/>
    <col min="86" max="86" width="0.88671875" style="140" hidden="1" customWidth="1"/>
    <col min="87" max="100" width="0.88671875" style="140"/>
    <col min="101" max="101" width="0.6640625" style="140" customWidth="1"/>
    <col min="102" max="102" width="0.88671875" style="140" hidden="1" customWidth="1"/>
    <col min="103" max="296" width="0.88671875" style="140"/>
    <col min="297" max="297" width="0.6640625" style="140" customWidth="1"/>
    <col min="298" max="305" width="0" style="140" hidden="1" customWidth="1"/>
    <col min="306" max="306" width="2.33203125" style="140" customWidth="1"/>
    <col min="307" max="311" width="0.88671875" style="140"/>
    <col min="312" max="312" width="1.5546875" style="140" customWidth="1"/>
    <col min="313" max="313" width="0.44140625" style="140" customWidth="1"/>
    <col min="314" max="314" width="0" style="140" hidden="1" customWidth="1"/>
    <col min="315" max="327" width="0.88671875" style="140"/>
    <col min="328" max="328" width="2.88671875" style="140" customWidth="1"/>
    <col min="329" max="339" width="0.88671875" style="140"/>
    <col min="340" max="340" width="2.109375" style="140" customWidth="1"/>
    <col min="341" max="341" width="0.6640625" style="140" customWidth="1"/>
    <col min="342" max="342" width="0" style="140" hidden="1" customWidth="1"/>
    <col min="343" max="356" width="0.88671875" style="140"/>
    <col min="357" max="357" width="0.6640625" style="140" customWidth="1"/>
    <col min="358" max="358" width="0" style="140" hidden="1" customWidth="1"/>
    <col min="359" max="552" width="0.88671875" style="140"/>
    <col min="553" max="553" width="0.6640625" style="140" customWidth="1"/>
    <col min="554" max="561" width="0" style="140" hidden="1" customWidth="1"/>
    <col min="562" max="562" width="2.33203125" style="140" customWidth="1"/>
    <col min="563" max="567" width="0.88671875" style="140"/>
    <col min="568" max="568" width="1.5546875" style="140" customWidth="1"/>
    <col min="569" max="569" width="0.44140625" style="140" customWidth="1"/>
    <col min="570" max="570" width="0" style="140" hidden="1" customWidth="1"/>
    <col min="571" max="583" width="0.88671875" style="140"/>
    <col min="584" max="584" width="2.88671875" style="140" customWidth="1"/>
    <col min="585" max="595" width="0.88671875" style="140"/>
    <col min="596" max="596" width="2.109375" style="140" customWidth="1"/>
    <col min="597" max="597" width="0.6640625" style="140" customWidth="1"/>
    <col min="598" max="598" width="0" style="140" hidden="1" customWidth="1"/>
    <col min="599" max="612" width="0.88671875" style="140"/>
    <col min="613" max="613" width="0.6640625" style="140" customWidth="1"/>
    <col min="614" max="614" width="0" style="140" hidden="1" customWidth="1"/>
    <col min="615" max="808" width="0.88671875" style="140"/>
    <col min="809" max="809" width="0.6640625" style="140" customWidth="1"/>
    <col min="810" max="817" width="0" style="140" hidden="1" customWidth="1"/>
    <col min="818" max="818" width="2.33203125" style="140" customWidth="1"/>
    <col min="819" max="823" width="0.88671875" style="140"/>
    <col min="824" max="824" width="1.5546875" style="140" customWidth="1"/>
    <col min="825" max="825" width="0.44140625" style="140" customWidth="1"/>
    <col min="826" max="826" width="0" style="140" hidden="1" customWidth="1"/>
    <col min="827" max="839" width="0.88671875" style="140"/>
    <col min="840" max="840" width="2.88671875" style="140" customWidth="1"/>
    <col min="841" max="851" width="0.88671875" style="140"/>
    <col min="852" max="852" width="2.109375" style="140" customWidth="1"/>
    <col min="853" max="853" width="0.6640625" style="140" customWidth="1"/>
    <col min="854" max="854" width="0" style="140" hidden="1" customWidth="1"/>
    <col min="855" max="868" width="0.88671875" style="140"/>
    <col min="869" max="869" width="0.6640625" style="140" customWidth="1"/>
    <col min="870" max="870" width="0" style="140" hidden="1" customWidth="1"/>
    <col min="871" max="1064" width="0.88671875" style="140"/>
    <col min="1065" max="1065" width="0.6640625" style="140" customWidth="1"/>
    <col min="1066" max="1073" width="0" style="140" hidden="1" customWidth="1"/>
    <col min="1074" max="1074" width="2.33203125" style="140" customWidth="1"/>
    <col min="1075" max="1079" width="0.88671875" style="140"/>
    <col min="1080" max="1080" width="1.5546875" style="140" customWidth="1"/>
    <col min="1081" max="1081" width="0.44140625" style="140" customWidth="1"/>
    <col min="1082" max="1082" width="0" style="140" hidden="1" customWidth="1"/>
    <col min="1083" max="1095" width="0.88671875" style="140"/>
    <col min="1096" max="1096" width="2.88671875" style="140" customWidth="1"/>
    <col min="1097" max="1107" width="0.88671875" style="140"/>
    <col min="1108" max="1108" width="2.109375" style="140" customWidth="1"/>
    <col min="1109" max="1109" width="0.6640625" style="140" customWidth="1"/>
    <col min="1110" max="1110" width="0" style="140" hidden="1" customWidth="1"/>
    <col min="1111" max="1124" width="0.88671875" style="140"/>
    <col min="1125" max="1125" width="0.6640625" style="140" customWidth="1"/>
    <col min="1126" max="1126" width="0" style="140" hidden="1" customWidth="1"/>
    <col min="1127" max="1320" width="0.88671875" style="140"/>
    <col min="1321" max="1321" width="0.6640625" style="140" customWidth="1"/>
    <col min="1322" max="1329" width="0" style="140" hidden="1" customWidth="1"/>
    <col min="1330" max="1330" width="2.33203125" style="140" customWidth="1"/>
    <col min="1331" max="1335" width="0.88671875" style="140"/>
    <col min="1336" max="1336" width="1.5546875" style="140" customWidth="1"/>
    <col min="1337" max="1337" width="0.44140625" style="140" customWidth="1"/>
    <col min="1338" max="1338" width="0" style="140" hidden="1" customWidth="1"/>
    <col min="1339" max="1351" width="0.88671875" style="140"/>
    <col min="1352" max="1352" width="2.88671875" style="140" customWidth="1"/>
    <col min="1353" max="1363" width="0.88671875" style="140"/>
    <col min="1364" max="1364" width="2.109375" style="140" customWidth="1"/>
    <col min="1365" max="1365" width="0.6640625" style="140" customWidth="1"/>
    <col min="1366" max="1366" width="0" style="140" hidden="1" customWidth="1"/>
    <col min="1367" max="1380" width="0.88671875" style="140"/>
    <col min="1381" max="1381" width="0.6640625" style="140" customWidth="1"/>
    <col min="1382" max="1382" width="0" style="140" hidden="1" customWidth="1"/>
    <col min="1383" max="1576" width="0.88671875" style="140"/>
    <col min="1577" max="1577" width="0.6640625" style="140" customWidth="1"/>
    <col min="1578" max="1585" width="0" style="140" hidden="1" customWidth="1"/>
    <col min="1586" max="1586" width="2.33203125" style="140" customWidth="1"/>
    <col min="1587" max="1591" width="0.88671875" style="140"/>
    <col min="1592" max="1592" width="1.5546875" style="140" customWidth="1"/>
    <col min="1593" max="1593" width="0.44140625" style="140" customWidth="1"/>
    <col min="1594" max="1594" width="0" style="140" hidden="1" customWidth="1"/>
    <col min="1595" max="1607" width="0.88671875" style="140"/>
    <col min="1608" max="1608" width="2.88671875" style="140" customWidth="1"/>
    <col min="1609" max="1619" width="0.88671875" style="140"/>
    <col min="1620" max="1620" width="2.109375" style="140" customWidth="1"/>
    <col min="1621" max="1621" width="0.6640625" style="140" customWidth="1"/>
    <col min="1622" max="1622" width="0" style="140" hidden="1" customWidth="1"/>
    <col min="1623" max="1636" width="0.88671875" style="140"/>
    <col min="1637" max="1637" width="0.6640625" style="140" customWidth="1"/>
    <col min="1638" max="1638" width="0" style="140" hidden="1" customWidth="1"/>
    <col min="1639" max="1832" width="0.88671875" style="140"/>
    <col min="1833" max="1833" width="0.6640625" style="140" customWidth="1"/>
    <col min="1834" max="1841" width="0" style="140" hidden="1" customWidth="1"/>
    <col min="1842" max="1842" width="2.33203125" style="140" customWidth="1"/>
    <col min="1843" max="1847" width="0.88671875" style="140"/>
    <col min="1848" max="1848" width="1.5546875" style="140" customWidth="1"/>
    <col min="1849" max="1849" width="0.44140625" style="140" customWidth="1"/>
    <col min="1850" max="1850" width="0" style="140" hidden="1" customWidth="1"/>
    <col min="1851" max="1863" width="0.88671875" style="140"/>
    <col min="1864" max="1864" width="2.88671875" style="140" customWidth="1"/>
    <col min="1865" max="1875" width="0.88671875" style="140"/>
    <col min="1876" max="1876" width="2.109375" style="140" customWidth="1"/>
    <col min="1877" max="1877" width="0.6640625" style="140" customWidth="1"/>
    <col min="1878" max="1878" width="0" style="140" hidden="1" customWidth="1"/>
    <col min="1879" max="1892" width="0.88671875" style="140"/>
    <col min="1893" max="1893" width="0.6640625" style="140" customWidth="1"/>
    <col min="1894" max="1894" width="0" style="140" hidden="1" customWidth="1"/>
    <col min="1895" max="2088" width="0.88671875" style="140"/>
    <col min="2089" max="2089" width="0.6640625" style="140" customWidth="1"/>
    <col min="2090" max="2097" width="0" style="140" hidden="1" customWidth="1"/>
    <col min="2098" max="2098" width="2.33203125" style="140" customWidth="1"/>
    <col min="2099" max="2103" width="0.88671875" style="140"/>
    <col min="2104" max="2104" width="1.5546875" style="140" customWidth="1"/>
    <col min="2105" max="2105" width="0.44140625" style="140" customWidth="1"/>
    <col min="2106" max="2106" width="0" style="140" hidden="1" customWidth="1"/>
    <col min="2107" max="2119" width="0.88671875" style="140"/>
    <col min="2120" max="2120" width="2.88671875" style="140" customWidth="1"/>
    <col min="2121" max="2131" width="0.88671875" style="140"/>
    <col min="2132" max="2132" width="2.109375" style="140" customWidth="1"/>
    <col min="2133" max="2133" width="0.6640625" style="140" customWidth="1"/>
    <col min="2134" max="2134" width="0" style="140" hidden="1" customWidth="1"/>
    <col min="2135" max="2148" width="0.88671875" style="140"/>
    <col min="2149" max="2149" width="0.6640625" style="140" customWidth="1"/>
    <col min="2150" max="2150" width="0" style="140" hidden="1" customWidth="1"/>
    <col min="2151" max="2344" width="0.88671875" style="140"/>
    <col min="2345" max="2345" width="0.6640625" style="140" customWidth="1"/>
    <col min="2346" max="2353" width="0" style="140" hidden="1" customWidth="1"/>
    <col min="2354" max="2354" width="2.33203125" style="140" customWidth="1"/>
    <col min="2355" max="2359" width="0.88671875" style="140"/>
    <col min="2360" max="2360" width="1.5546875" style="140" customWidth="1"/>
    <col min="2361" max="2361" width="0.44140625" style="140" customWidth="1"/>
    <col min="2362" max="2362" width="0" style="140" hidden="1" customWidth="1"/>
    <col min="2363" max="2375" width="0.88671875" style="140"/>
    <col min="2376" max="2376" width="2.88671875" style="140" customWidth="1"/>
    <col min="2377" max="2387" width="0.88671875" style="140"/>
    <col min="2388" max="2388" width="2.109375" style="140" customWidth="1"/>
    <col min="2389" max="2389" width="0.6640625" style="140" customWidth="1"/>
    <col min="2390" max="2390" width="0" style="140" hidden="1" customWidth="1"/>
    <col min="2391" max="2404" width="0.88671875" style="140"/>
    <col min="2405" max="2405" width="0.6640625" style="140" customWidth="1"/>
    <col min="2406" max="2406" width="0" style="140" hidden="1" customWidth="1"/>
    <col min="2407" max="2600" width="0.88671875" style="140"/>
    <col min="2601" max="2601" width="0.6640625" style="140" customWidth="1"/>
    <col min="2602" max="2609" width="0" style="140" hidden="1" customWidth="1"/>
    <col min="2610" max="2610" width="2.33203125" style="140" customWidth="1"/>
    <col min="2611" max="2615" width="0.88671875" style="140"/>
    <col min="2616" max="2616" width="1.5546875" style="140" customWidth="1"/>
    <col min="2617" max="2617" width="0.44140625" style="140" customWidth="1"/>
    <col min="2618" max="2618" width="0" style="140" hidden="1" customWidth="1"/>
    <col min="2619" max="2631" width="0.88671875" style="140"/>
    <col min="2632" max="2632" width="2.88671875" style="140" customWidth="1"/>
    <col min="2633" max="2643" width="0.88671875" style="140"/>
    <col min="2644" max="2644" width="2.109375" style="140" customWidth="1"/>
    <col min="2645" max="2645" width="0.6640625" style="140" customWidth="1"/>
    <col min="2646" max="2646" width="0" style="140" hidden="1" customWidth="1"/>
    <col min="2647" max="2660" width="0.88671875" style="140"/>
    <col min="2661" max="2661" width="0.6640625" style="140" customWidth="1"/>
    <col min="2662" max="2662" width="0" style="140" hidden="1" customWidth="1"/>
    <col min="2663" max="2856" width="0.88671875" style="140"/>
    <col min="2857" max="2857" width="0.6640625" style="140" customWidth="1"/>
    <col min="2858" max="2865" width="0" style="140" hidden="1" customWidth="1"/>
    <col min="2866" max="2866" width="2.33203125" style="140" customWidth="1"/>
    <col min="2867" max="2871" width="0.88671875" style="140"/>
    <col min="2872" max="2872" width="1.5546875" style="140" customWidth="1"/>
    <col min="2873" max="2873" width="0.44140625" style="140" customWidth="1"/>
    <col min="2874" max="2874" width="0" style="140" hidden="1" customWidth="1"/>
    <col min="2875" max="2887" width="0.88671875" style="140"/>
    <col min="2888" max="2888" width="2.88671875" style="140" customWidth="1"/>
    <col min="2889" max="2899" width="0.88671875" style="140"/>
    <col min="2900" max="2900" width="2.109375" style="140" customWidth="1"/>
    <col min="2901" max="2901" width="0.6640625" style="140" customWidth="1"/>
    <col min="2902" max="2902" width="0" style="140" hidden="1" customWidth="1"/>
    <col min="2903" max="2916" width="0.88671875" style="140"/>
    <col min="2917" max="2917" width="0.6640625" style="140" customWidth="1"/>
    <col min="2918" max="2918" width="0" style="140" hidden="1" customWidth="1"/>
    <col min="2919" max="3112" width="0.88671875" style="140"/>
    <col min="3113" max="3113" width="0.6640625" style="140" customWidth="1"/>
    <col min="3114" max="3121" width="0" style="140" hidden="1" customWidth="1"/>
    <col min="3122" max="3122" width="2.33203125" style="140" customWidth="1"/>
    <col min="3123" max="3127" width="0.88671875" style="140"/>
    <col min="3128" max="3128" width="1.5546875" style="140" customWidth="1"/>
    <col min="3129" max="3129" width="0.44140625" style="140" customWidth="1"/>
    <col min="3130" max="3130" width="0" style="140" hidden="1" customWidth="1"/>
    <col min="3131" max="3143" width="0.88671875" style="140"/>
    <col min="3144" max="3144" width="2.88671875" style="140" customWidth="1"/>
    <col min="3145" max="3155" width="0.88671875" style="140"/>
    <col min="3156" max="3156" width="2.109375" style="140" customWidth="1"/>
    <col min="3157" max="3157" width="0.6640625" style="140" customWidth="1"/>
    <col min="3158" max="3158" width="0" style="140" hidden="1" customWidth="1"/>
    <col min="3159" max="3172" width="0.88671875" style="140"/>
    <col min="3173" max="3173" width="0.6640625" style="140" customWidth="1"/>
    <col min="3174" max="3174" width="0" style="140" hidden="1" customWidth="1"/>
    <col min="3175" max="3368" width="0.88671875" style="140"/>
    <col min="3369" max="3369" width="0.6640625" style="140" customWidth="1"/>
    <col min="3370" max="3377" width="0" style="140" hidden="1" customWidth="1"/>
    <col min="3378" max="3378" width="2.33203125" style="140" customWidth="1"/>
    <col min="3379" max="3383" width="0.88671875" style="140"/>
    <col min="3384" max="3384" width="1.5546875" style="140" customWidth="1"/>
    <col min="3385" max="3385" width="0.44140625" style="140" customWidth="1"/>
    <col min="3386" max="3386" width="0" style="140" hidden="1" customWidth="1"/>
    <col min="3387" max="3399" width="0.88671875" style="140"/>
    <col min="3400" max="3400" width="2.88671875" style="140" customWidth="1"/>
    <col min="3401" max="3411" width="0.88671875" style="140"/>
    <col min="3412" max="3412" width="2.109375" style="140" customWidth="1"/>
    <col min="3413" max="3413" width="0.6640625" style="140" customWidth="1"/>
    <col min="3414" max="3414" width="0" style="140" hidden="1" customWidth="1"/>
    <col min="3415" max="3428" width="0.88671875" style="140"/>
    <col min="3429" max="3429" width="0.6640625" style="140" customWidth="1"/>
    <col min="3430" max="3430" width="0" style="140" hidden="1" customWidth="1"/>
    <col min="3431" max="3624" width="0.88671875" style="140"/>
    <col min="3625" max="3625" width="0.6640625" style="140" customWidth="1"/>
    <col min="3626" max="3633" width="0" style="140" hidden="1" customWidth="1"/>
    <col min="3634" max="3634" width="2.33203125" style="140" customWidth="1"/>
    <col min="3635" max="3639" width="0.88671875" style="140"/>
    <col min="3640" max="3640" width="1.5546875" style="140" customWidth="1"/>
    <col min="3641" max="3641" width="0.44140625" style="140" customWidth="1"/>
    <col min="3642" max="3642" width="0" style="140" hidden="1" customWidth="1"/>
    <col min="3643" max="3655" width="0.88671875" style="140"/>
    <col min="3656" max="3656" width="2.88671875" style="140" customWidth="1"/>
    <col min="3657" max="3667" width="0.88671875" style="140"/>
    <col min="3668" max="3668" width="2.109375" style="140" customWidth="1"/>
    <col min="3669" max="3669" width="0.6640625" style="140" customWidth="1"/>
    <col min="3670" max="3670" width="0" style="140" hidden="1" customWidth="1"/>
    <col min="3671" max="3684" width="0.88671875" style="140"/>
    <col min="3685" max="3685" width="0.6640625" style="140" customWidth="1"/>
    <col min="3686" max="3686" width="0" style="140" hidden="1" customWidth="1"/>
    <col min="3687" max="3880" width="0.88671875" style="140"/>
    <col min="3881" max="3881" width="0.6640625" style="140" customWidth="1"/>
    <col min="3882" max="3889" width="0" style="140" hidden="1" customWidth="1"/>
    <col min="3890" max="3890" width="2.33203125" style="140" customWidth="1"/>
    <col min="3891" max="3895" width="0.88671875" style="140"/>
    <col min="3896" max="3896" width="1.5546875" style="140" customWidth="1"/>
    <col min="3897" max="3897" width="0.44140625" style="140" customWidth="1"/>
    <col min="3898" max="3898" width="0" style="140" hidden="1" customWidth="1"/>
    <col min="3899" max="3911" width="0.88671875" style="140"/>
    <col min="3912" max="3912" width="2.88671875" style="140" customWidth="1"/>
    <col min="3913" max="3923" width="0.88671875" style="140"/>
    <col min="3924" max="3924" width="2.109375" style="140" customWidth="1"/>
    <col min="3925" max="3925" width="0.6640625" style="140" customWidth="1"/>
    <col min="3926" max="3926" width="0" style="140" hidden="1" customWidth="1"/>
    <col min="3927" max="3940" width="0.88671875" style="140"/>
    <col min="3941" max="3941" width="0.6640625" style="140" customWidth="1"/>
    <col min="3942" max="3942" width="0" style="140" hidden="1" customWidth="1"/>
    <col min="3943" max="4136" width="0.88671875" style="140"/>
    <col min="4137" max="4137" width="0.6640625" style="140" customWidth="1"/>
    <col min="4138" max="4145" width="0" style="140" hidden="1" customWidth="1"/>
    <col min="4146" max="4146" width="2.33203125" style="140" customWidth="1"/>
    <col min="4147" max="4151" width="0.88671875" style="140"/>
    <col min="4152" max="4152" width="1.5546875" style="140" customWidth="1"/>
    <col min="4153" max="4153" width="0.44140625" style="140" customWidth="1"/>
    <col min="4154" max="4154" width="0" style="140" hidden="1" customWidth="1"/>
    <col min="4155" max="4167" width="0.88671875" style="140"/>
    <col min="4168" max="4168" width="2.88671875" style="140" customWidth="1"/>
    <col min="4169" max="4179" width="0.88671875" style="140"/>
    <col min="4180" max="4180" width="2.109375" style="140" customWidth="1"/>
    <col min="4181" max="4181" width="0.6640625" style="140" customWidth="1"/>
    <col min="4182" max="4182" width="0" style="140" hidden="1" customWidth="1"/>
    <col min="4183" max="4196" width="0.88671875" style="140"/>
    <col min="4197" max="4197" width="0.6640625" style="140" customWidth="1"/>
    <col min="4198" max="4198" width="0" style="140" hidden="1" customWidth="1"/>
    <col min="4199" max="4392" width="0.88671875" style="140"/>
    <col min="4393" max="4393" width="0.6640625" style="140" customWidth="1"/>
    <col min="4394" max="4401" width="0" style="140" hidden="1" customWidth="1"/>
    <col min="4402" max="4402" width="2.33203125" style="140" customWidth="1"/>
    <col min="4403" max="4407" width="0.88671875" style="140"/>
    <col min="4408" max="4408" width="1.5546875" style="140" customWidth="1"/>
    <col min="4409" max="4409" width="0.44140625" style="140" customWidth="1"/>
    <col min="4410" max="4410" width="0" style="140" hidden="1" customWidth="1"/>
    <col min="4411" max="4423" width="0.88671875" style="140"/>
    <col min="4424" max="4424" width="2.88671875" style="140" customWidth="1"/>
    <col min="4425" max="4435" width="0.88671875" style="140"/>
    <col min="4436" max="4436" width="2.109375" style="140" customWidth="1"/>
    <col min="4437" max="4437" width="0.6640625" style="140" customWidth="1"/>
    <col min="4438" max="4438" width="0" style="140" hidden="1" customWidth="1"/>
    <col min="4439" max="4452" width="0.88671875" style="140"/>
    <col min="4453" max="4453" width="0.6640625" style="140" customWidth="1"/>
    <col min="4454" max="4454" width="0" style="140" hidden="1" customWidth="1"/>
    <col min="4455" max="4648" width="0.88671875" style="140"/>
    <col min="4649" max="4649" width="0.6640625" style="140" customWidth="1"/>
    <col min="4650" max="4657" width="0" style="140" hidden="1" customWidth="1"/>
    <col min="4658" max="4658" width="2.33203125" style="140" customWidth="1"/>
    <col min="4659" max="4663" width="0.88671875" style="140"/>
    <col min="4664" max="4664" width="1.5546875" style="140" customWidth="1"/>
    <col min="4665" max="4665" width="0.44140625" style="140" customWidth="1"/>
    <col min="4666" max="4666" width="0" style="140" hidden="1" customWidth="1"/>
    <col min="4667" max="4679" width="0.88671875" style="140"/>
    <col min="4680" max="4680" width="2.88671875" style="140" customWidth="1"/>
    <col min="4681" max="4691" width="0.88671875" style="140"/>
    <col min="4692" max="4692" width="2.109375" style="140" customWidth="1"/>
    <col min="4693" max="4693" width="0.6640625" style="140" customWidth="1"/>
    <col min="4694" max="4694" width="0" style="140" hidden="1" customWidth="1"/>
    <col min="4695" max="4708" width="0.88671875" style="140"/>
    <col min="4709" max="4709" width="0.6640625" style="140" customWidth="1"/>
    <col min="4710" max="4710" width="0" style="140" hidden="1" customWidth="1"/>
    <col min="4711" max="4904" width="0.88671875" style="140"/>
    <col min="4905" max="4905" width="0.6640625" style="140" customWidth="1"/>
    <col min="4906" max="4913" width="0" style="140" hidden="1" customWidth="1"/>
    <col min="4914" max="4914" width="2.33203125" style="140" customWidth="1"/>
    <col min="4915" max="4919" width="0.88671875" style="140"/>
    <col min="4920" max="4920" width="1.5546875" style="140" customWidth="1"/>
    <col min="4921" max="4921" width="0.44140625" style="140" customWidth="1"/>
    <col min="4922" max="4922" width="0" style="140" hidden="1" customWidth="1"/>
    <col min="4923" max="4935" width="0.88671875" style="140"/>
    <col min="4936" max="4936" width="2.88671875" style="140" customWidth="1"/>
    <col min="4937" max="4947" width="0.88671875" style="140"/>
    <col min="4948" max="4948" width="2.109375" style="140" customWidth="1"/>
    <col min="4949" max="4949" width="0.6640625" style="140" customWidth="1"/>
    <col min="4950" max="4950" width="0" style="140" hidden="1" customWidth="1"/>
    <col min="4951" max="4964" width="0.88671875" style="140"/>
    <col min="4965" max="4965" width="0.6640625" style="140" customWidth="1"/>
    <col min="4966" max="4966" width="0" style="140" hidden="1" customWidth="1"/>
    <col min="4967" max="5160" width="0.88671875" style="140"/>
    <col min="5161" max="5161" width="0.6640625" style="140" customWidth="1"/>
    <col min="5162" max="5169" width="0" style="140" hidden="1" customWidth="1"/>
    <col min="5170" max="5170" width="2.33203125" style="140" customWidth="1"/>
    <col min="5171" max="5175" width="0.88671875" style="140"/>
    <col min="5176" max="5176" width="1.5546875" style="140" customWidth="1"/>
    <col min="5177" max="5177" width="0.44140625" style="140" customWidth="1"/>
    <col min="5178" max="5178" width="0" style="140" hidden="1" customWidth="1"/>
    <col min="5179" max="5191" width="0.88671875" style="140"/>
    <col min="5192" max="5192" width="2.88671875" style="140" customWidth="1"/>
    <col min="5193" max="5203" width="0.88671875" style="140"/>
    <col min="5204" max="5204" width="2.109375" style="140" customWidth="1"/>
    <col min="5205" max="5205" width="0.6640625" style="140" customWidth="1"/>
    <col min="5206" max="5206" width="0" style="140" hidden="1" customWidth="1"/>
    <col min="5207" max="5220" width="0.88671875" style="140"/>
    <col min="5221" max="5221" width="0.6640625" style="140" customWidth="1"/>
    <col min="5222" max="5222" width="0" style="140" hidden="1" customWidth="1"/>
    <col min="5223" max="5416" width="0.88671875" style="140"/>
    <col min="5417" max="5417" width="0.6640625" style="140" customWidth="1"/>
    <col min="5418" max="5425" width="0" style="140" hidden="1" customWidth="1"/>
    <col min="5426" max="5426" width="2.33203125" style="140" customWidth="1"/>
    <col min="5427" max="5431" width="0.88671875" style="140"/>
    <col min="5432" max="5432" width="1.5546875" style="140" customWidth="1"/>
    <col min="5433" max="5433" width="0.44140625" style="140" customWidth="1"/>
    <col min="5434" max="5434" width="0" style="140" hidden="1" customWidth="1"/>
    <col min="5435" max="5447" width="0.88671875" style="140"/>
    <col min="5448" max="5448" width="2.88671875" style="140" customWidth="1"/>
    <col min="5449" max="5459" width="0.88671875" style="140"/>
    <col min="5460" max="5460" width="2.109375" style="140" customWidth="1"/>
    <col min="5461" max="5461" width="0.6640625" style="140" customWidth="1"/>
    <col min="5462" max="5462" width="0" style="140" hidden="1" customWidth="1"/>
    <col min="5463" max="5476" width="0.88671875" style="140"/>
    <col min="5477" max="5477" width="0.6640625" style="140" customWidth="1"/>
    <col min="5478" max="5478" width="0" style="140" hidden="1" customWidth="1"/>
    <col min="5479" max="5672" width="0.88671875" style="140"/>
    <col min="5673" max="5673" width="0.6640625" style="140" customWidth="1"/>
    <col min="5674" max="5681" width="0" style="140" hidden="1" customWidth="1"/>
    <col min="5682" max="5682" width="2.33203125" style="140" customWidth="1"/>
    <col min="5683" max="5687" width="0.88671875" style="140"/>
    <col min="5688" max="5688" width="1.5546875" style="140" customWidth="1"/>
    <col min="5689" max="5689" width="0.44140625" style="140" customWidth="1"/>
    <col min="5690" max="5690" width="0" style="140" hidden="1" customWidth="1"/>
    <col min="5691" max="5703" width="0.88671875" style="140"/>
    <col min="5704" max="5704" width="2.88671875" style="140" customWidth="1"/>
    <col min="5705" max="5715" width="0.88671875" style="140"/>
    <col min="5716" max="5716" width="2.109375" style="140" customWidth="1"/>
    <col min="5717" max="5717" width="0.6640625" style="140" customWidth="1"/>
    <col min="5718" max="5718" width="0" style="140" hidden="1" customWidth="1"/>
    <col min="5719" max="5732" width="0.88671875" style="140"/>
    <col min="5733" max="5733" width="0.6640625" style="140" customWidth="1"/>
    <col min="5734" max="5734" width="0" style="140" hidden="1" customWidth="1"/>
    <col min="5735" max="5928" width="0.88671875" style="140"/>
    <col min="5929" max="5929" width="0.6640625" style="140" customWidth="1"/>
    <col min="5930" max="5937" width="0" style="140" hidden="1" customWidth="1"/>
    <col min="5938" max="5938" width="2.33203125" style="140" customWidth="1"/>
    <col min="5939" max="5943" width="0.88671875" style="140"/>
    <col min="5944" max="5944" width="1.5546875" style="140" customWidth="1"/>
    <col min="5945" max="5945" width="0.44140625" style="140" customWidth="1"/>
    <col min="5946" max="5946" width="0" style="140" hidden="1" customWidth="1"/>
    <col min="5947" max="5959" width="0.88671875" style="140"/>
    <col min="5960" max="5960" width="2.88671875" style="140" customWidth="1"/>
    <col min="5961" max="5971" width="0.88671875" style="140"/>
    <col min="5972" max="5972" width="2.109375" style="140" customWidth="1"/>
    <col min="5973" max="5973" width="0.6640625" style="140" customWidth="1"/>
    <col min="5974" max="5974" width="0" style="140" hidden="1" customWidth="1"/>
    <col min="5975" max="5988" width="0.88671875" style="140"/>
    <col min="5989" max="5989" width="0.6640625" style="140" customWidth="1"/>
    <col min="5990" max="5990" width="0" style="140" hidden="1" customWidth="1"/>
    <col min="5991" max="6184" width="0.88671875" style="140"/>
    <col min="6185" max="6185" width="0.6640625" style="140" customWidth="1"/>
    <col min="6186" max="6193" width="0" style="140" hidden="1" customWidth="1"/>
    <col min="6194" max="6194" width="2.33203125" style="140" customWidth="1"/>
    <col min="6195" max="6199" width="0.88671875" style="140"/>
    <col min="6200" max="6200" width="1.5546875" style="140" customWidth="1"/>
    <col min="6201" max="6201" width="0.44140625" style="140" customWidth="1"/>
    <col min="6202" max="6202" width="0" style="140" hidden="1" customWidth="1"/>
    <col min="6203" max="6215" width="0.88671875" style="140"/>
    <col min="6216" max="6216" width="2.88671875" style="140" customWidth="1"/>
    <col min="6217" max="6227" width="0.88671875" style="140"/>
    <col min="6228" max="6228" width="2.109375" style="140" customWidth="1"/>
    <col min="6229" max="6229" width="0.6640625" style="140" customWidth="1"/>
    <col min="6230" max="6230" width="0" style="140" hidden="1" customWidth="1"/>
    <col min="6231" max="6244" width="0.88671875" style="140"/>
    <col min="6245" max="6245" width="0.6640625" style="140" customWidth="1"/>
    <col min="6246" max="6246" width="0" style="140" hidden="1" customWidth="1"/>
    <col min="6247" max="6440" width="0.88671875" style="140"/>
    <col min="6441" max="6441" width="0.6640625" style="140" customWidth="1"/>
    <col min="6442" max="6449" width="0" style="140" hidden="1" customWidth="1"/>
    <col min="6450" max="6450" width="2.33203125" style="140" customWidth="1"/>
    <col min="6451" max="6455" width="0.88671875" style="140"/>
    <col min="6456" max="6456" width="1.5546875" style="140" customWidth="1"/>
    <col min="6457" max="6457" width="0.44140625" style="140" customWidth="1"/>
    <col min="6458" max="6458" width="0" style="140" hidden="1" customWidth="1"/>
    <col min="6459" max="6471" width="0.88671875" style="140"/>
    <col min="6472" max="6472" width="2.88671875" style="140" customWidth="1"/>
    <col min="6473" max="6483" width="0.88671875" style="140"/>
    <col min="6484" max="6484" width="2.109375" style="140" customWidth="1"/>
    <col min="6485" max="6485" width="0.6640625" style="140" customWidth="1"/>
    <col min="6486" max="6486" width="0" style="140" hidden="1" customWidth="1"/>
    <col min="6487" max="6500" width="0.88671875" style="140"/>
    <col min="6501" max="6501" width="0.6640625" style="140" customWidth="1"/>
    <col min="6502" max="6502" width="0" style="140" hidden="1" customWidth="1"/>
    <col min="6503" max="6696" width="0.88671875" style="140"/>
    <col min="6697" max="6697" width="0.6640625" style="140" customWidth="1"/>
    <col min="6698" max="6705" width="0" style="140" hidden="1" customWidth="1"/>
    <col min="6706" max="6706" width="2.33203125" style="140" customWidth="1"/>
    <col min="6707" max="6711" width="0.88671875" style="140"/>
    <col min="6712" max="6712" width="1.5546875" style="140" customWidth="1"/>
    <col min="6713" max="6713" width="0.44140625" style="140" customWidth="1"/>
    <col min="6714" max="6714" width="0" style="140" hidden="1" customWidth="1"/>
    <col min="6715" max="6727" width="0.88671875" style="140"/>
    <col min="6728" max="6728" width="2.88671875" style="140" customWidth="1"/>
    <col min="6729" max="6739" width="0.88671875" style="140"/>
    <col min="6740" max="6740" width="2.109375" style="140" customWidth="1"/>
    <col min="6741" max="6741" width="0.6640625" style="140" customWidth="1"/>
    <col min="6742" max="6742" width="0" style="140" hidden="1" customWidth="1"/>
    <col min="6743" max="6756" width="0.88671875" style="140"/>
    <col min="6757" max="6757" width="0.6640625" style="140" customWidth="1"/>
    <col min="6758" max="6758" width="0" style="140" hidden="1" customWidth="1"/>
    <col min="6759" max="6952" width="0.88671875" style="140"/>
    <col min="6953" max="6953" width="0.6640625" style="140" customWidth="1"/>
    <col min="6954" max="6961" width="0" style="140" hidden="1" customWidth="1"/>
    <col min="6962" max="6962" width="2.33203125" style="140" customWidth="1"/>
    <col min="6963" max="6967" width="0.88671875" style="140"/>
    <col min="6968" max="6968" width="1.5546875" style="140" customWidth="1"/>
    <col min="6969" max="6969" width="0.44140625" style="140" customWidth="1"/>
    <col min="6970" max="6970" width="0" style="140" hidden="1" customWidth="1"/>
    <col min="6971" max="6983" width="0.88671875" style="140"/>
    <col min="6984" max="6984" width="2.88671875" style="140" customWidth="1"/>
    <col min="6985" max="6995" width="0.88671875" style="140"/>
    <col min="6996" max="6996" width="2.109375" style="140" customWidth="1"/>
    <col min="6997" max="6997" width="0.6640625" style="140" customWidth="1"/>
    <col min="6998" max="6998" width="0" style="140" hidden="1" customWidth="1"/>
    <col min="6999" max="7012" width="0.88671875" style="140"/>
    <col min="7013" max="7013" width="0.6640625" style="140" customWidth="1"/>
    <col min="7014" max="7014" width="0" style="140" hidden="1" customWidth="1"/>
    <col min="7015" max="7208" width="0.88671875" style="140"/>
    <col min="7209" max="7209" width="0.6640625" style="140" customWidth="1"/>
    <col min="7210" max="7217" width="0" style="140" hidden="1" customWidth="1"/>
    <col min="7218" max="7218" width="2.33203125" style="140" customWidth="1"/>
    <col min="7219" max="7223" width="0.88671875" style="140"/>
    <col min="7224" max="7224" width="1.5546875" style="140" customWidth="1"/>
    <col min="7225" max="7225" width="0.44140625" style="140" customWidth="1"/>
    <col min="7226" max="7226" width="0" style="140" hidden="1" customWidth="1"/>
    <col min="7227" max="7239" width="0.88671875" style="140"/>
    <col min="7240" max="7240" width="2.88671875" style="140" customWidth="1"/>
    <col min="7241" max="7251" width="0.88671875" style="140"/>
    <col min="7252" max="7252" width="2.109375" style="140" customWidth="1"/>
    <col min="7253" max="7253" width="0.6640625" style="140" customWidth="1"/>
    <col min="7254" max="7254" width="0" style="140" hidden="1" customWidth="1"/>
    <col min="7255" max="7268" width="0.88671875" style="140"/>
    <col min="7269" max="7269" width="0.6640625" style="140" customWidth="1"/>
    <col min="7270" max="7270" width="0" style="140" hidden="1" customWidth="1"/>
    <col min="7271" max="7464" width="0.88671875" style="140"/>
    <col min="7465" max="7465" width="0.6640625" style="140" customWidth="1"/>
    <col min="7466" max="7473" width="0" style="140" hidden="1" customWidth="1"/>
    <col min="7474" max="7474" width="2.33203125" style="140" customWidth="1"/>
    <col min="7475" max="7479" width="0.88671875" style="140"/>
    <col min="7480" max="7480" width="1.5546875" style="140" customWidth="1"/>
    <col min="7481" max="7481" width="0.44140625" style="140" customWidth="1"/>
    <col min="7482" max="7482" width="0" style="140" hidden="1" customWidth="1"/>
    <col min="7483" max="7495" width="0.88671875" style="140"/>
    <col min="7496" max="7496" width="2.88671875" style="140" customWidth="1"/>
    <col min="7497" max="7507" width="0.88671875" style="140"/>
    <col min="7508" max="7508" width="2.109375" style="140" customWidth="1"/>
    <col min="7509" max="7509" width="0.6640625" style="140" customWidth="1"/>
    <col min="7510" max="7510" width="0" style="140" hidden="1" customWidth="1"/>
    <col min="7511" max="7524" width="0.88671875" style="140"/>
    <col min="7525" max="7525" width="0.6640625" style="140" customWidth="1"/>
    <col min="7526" max="7526" width="0" style="140" hidden="1" customWidth="1"/>
    <col min="7527" max="7720" width="0.88671875" style="140"/>
    <col min="7721" max="7721" width="0.6640625" style="140" customWidth="1"/>
    <col min="7722" max="7729" width="0" style="140" hidden="1" customWidth="1"/>
    <col min="7730" max="7730" width="2.33203125" style="140" customWidth="1"/>
    <col min="7731" max="7735" width="0.88671875" style="140"/>
    <col min="7736" max="7736" width="1.5546875" style="140" customWidth="1"/>
    <col min="7737" max="7737" width="0.44140625" style="140" customWidth="1"/>
    <col min="7738" max="7738" width="0" style="140" hidden="1" customWidth="1"/>
    <col min="7739" max="7751" width="0.88671875" style="140"/>
    <col min="7752" max="7752" width="2.88671875" style="140" customWidth="1"/>
    <col min="7753" max="7763" width="0.88671875" style="140"/>
    <col min="7764" max="7764" width="2.109375" style="140" customWidth="1"/>
    <col min="7765" max="7765" width="0.6640625" style="140" customWidth="1"/>
    <col min="7766" max="7766" width="0" style="140" hidden="1" customWidth="1"/>
    <col min="7767" max="7780" width="0.88671875" style="140"/>
    <col min="7781" max="7781" width="0.6640625" style="140" customWidth="1"/>
    <col min="7782" max="7782" width="0" style="140" hidden="1" customWidth="1"/>
    <col min="7783" max="7976" width="0.88671875" style="140"/>
    <col min="7977" max="7977" width="0.6640625" style="140" customWidth="1"/>
    <col min="7978" max="7985" width="0" style="140" hidden="1" customWidth="1"/>
    <col min="7986" max="7986" width="2.33203125" style="140" customWidth="1"/>
    <col min="7987" max="7991" width="0.88671875" style="140"/>
    <col min="7992" max="7992" width="1.5546875" style="140" customWidth="1"/>
    <col min="7993" max="7993" width="0.44140625" style="140" customWidth="1"/>
    <col min="7994" max="7994" width="0" style="140" hidden="1" customWidth="1"/>
    <col min="7995" max="8007" width="0.88671875" style="140"/>
    <col min="8008" max="8008" width="2.88671875" style="140" customWidth="1"/>
    <col min="8009" max="8019" width="0.88671875" style="140"/>
    <col min="8020" max="8020" width="2.109375" style="140" customWidth="1"/>
    <col min="8021" max="8021" width="0.6640625" style="140" customWidth="1"/>
    <col min="8022" max="8022" width="0" style="140" hidden="1" customWidth="1"/>
    <col min="8023" max="8036" width="0.88671875" style="140"/>
    <col min="8037" max="8037" width="0.6640625" style="140" customWidth="1"/>
    <col min="8038" max="8038" width="0" style="140" hidden="1" customWidth="1"/>
    <col min="8039" max="8232" width="0.88671875" style="140"/>
    <col min="8233" max="8233" width="0.6640625" style="140" customWidth="1"/>
    <col min="8234" max="8241" width="0" style="140" hidden="1" customWidth="1"/>
    <col min="8242" max="8242" width="2.33203125" style="140" customWidth="1"/>
    <col min="8243" max="8247" width="0.88671875" style="140"/>
    <col min="8248" max="8248" width="1.5546875" style="140" customWidth="1"/>
    <col min="8249" max="8249" width="0.44140625" style="140" customWidth="1"/>
    <col min="8250" max="8250" width="0" style="140" hidden="1" customWidth="1"/>
    <col min="8251" max="8263" width="0.88671875" style="140"/>
    <col min="8264" max="8264" width="2.88671875" style="140" customWidth="1"/>
    <col min="8265" max="8275" width="0.88671875" style="140"/>
    <col min="8276" max="8276" width="2.109375" style="140" customWidth="1"/>
    <col min="8277" max="8277" width="0.6640625" style="140" customWidth="1"/>
    <col min="8278" max="8278" width="0" style="140" hidden="1" customWidth="1"/>
    <col min="8279" max="8292" width="0.88671875" style="140"/>
    <col min="8293" max="8293" width="0.6640625" style="140" customWidth="1"/>
    <col min="8294" max="8294" width="0" style="140" hidden="1" customWidth="1"/>
    <col min="8295" max="8488" width="0.88671875" style="140"/>
    <col min="8489" max="8489" width="0.6640625" style="140" customWidth="1"/>
    <col min="8490" max="8497" width="0" style="140" hidden="1" customWidth="1"/>
    <col min="8498" max="8498" width="2.33203125" style="140" customWidth="1"/>
    <col min="8499" max="8503" width="0.88671875" style="140"/>
    <col min="8504" max="8504" width="1.5546875" style="140" customWidth="1"/>
    <col min="8505" max="8505" width="0.44140625" style="140" customWidth="1"/>
    <col min="8506" max="8506" width="0" style="140" hidden="1" customWidth="1"/>
    <col min="8507" max="8519" width="0.88671875" style="140"/>
    <col min="8520" max="8520" width="2.88671875" style="140" customWidth="1"/>
    <col min="8521" max="8531" width="0.88671875" style="140"/>
    <col min="8532" max="8532" width="2.109375" style="140" customWidth="1"/>
    <col min="8533" max="8533" width="0.6640625" style="140" customWidth="1"/>
    <col min="8534" max="8534" width="0" style="140" hidden="1" customWidth="1"/>
    <col min="8535" max="8548" width="0.88671875" style="140"/>
    <col min="8549" max="8549" width="0.6640625" style="140" customWidth="1"/>
    <col min="8550" max="8550" width="0" style="140" hidden="1" customWidth="1"/>
    <col min="8551" max="8744" width="0.88671875" style="140"/>
    <col min="8745" max="8745" width="0.6640625" style="140" customWidth="1"/>
    <col min="8746" max="8753" width="0" style="140" hidden="1" customWidth="1"/>
    <col min="8754" max="8754" width="2.33203125" style="140" customWidth="1"/>
    <col min="8755" max="8759" width="0.88671875" style="140"/>
    <col min="8760" max="8760" width="1.5546875" style="140" customWidth="1"/>
    <col min="8761" max="8761" width="0.44140625" style="140" customWidth="1"/>
    <col min="8762" max="8762" width="0" style="140" hidden="1" customWidth="1"/>
    <col min="8763" max="8775" width="0.88671875" style="140"/>
    <col min="8776" max="8776" width="2.88671875" style="140" customWidth="1"/>
    <col min="8777" max="8787" width="0.88671875" style="140"/>
    <col min="8788" max="8788" width="2.109375" style="140" customWidth="1"/>
    <col min="8789" max="8789" width="0.6640625" style="140" customWidth="1"/>
    <col min="8790" max="8790" width="0" style="140" hidden="1" customWidth="1"/>
    <col min="8791" max="8804" width="0.88671875" style="140"/>
    <col min="8805" max="8805" width="0.6640625" style="140" customWidth="1"/>
    <col min="8806" max="8806" width="0" style="140" hidden="1" customWidth="1"/>
    <col min="8807" max="9000" width="0.88671875" style="140"/>
    <col min="9001" max="9001" width="0.6640625" style="140" customWidth="1"/>
    <col min="9002" max="9009" width="0" style="140" hidden="1" customWidth="1"/>
    <col min="9010" max="9010" width="2.33203125" style="140" customWidth="1"/>
    <col min="9011" max="9015" width="0.88671875" style="140"/>
    <col min="9016" max="9016" width="1.5546875" style="140" customWidth="1"/>
    <col min="9017" max="9017" width="0.44140625" style="140" customWidth="1"/>
    <col min="9018" max="9018" width="0" style="140" hidden="1" customWidth="1"/>
    <col min="9019" max="9031" width="0.88671875" style="140"/>
    <col min="9032" max="9032" width="2.88671875" style="140" customWidth="1"/>
    <col min="9033" max="9043" width="0.88671875" style="140"/>
    <col min="9044" max="9044" width="2.109375" style="140" customWidth="1"/>
    <col min="9045" max="9045" width="0.6640625" style="140" customWidth="1"/>
    <col min="9046" max="9046" width="0" style="140" hidden="1" customWidth="1"/>
    <col min="9047" max="9060" width="0.88671875" style="140"/>
    <col min="9061" max="9061" width="0.6640625" style="140" customWidth="1"/>
    <col min="9062" max="9062" width="0" style="140" hidden="1" customWidth="1"/>
    <col min="9063" max="9256" width="0.88671875" style="140"/>
    <col min="9257" max="9257" width="0.6640625" style="140" customWidth="1"/>
    <col min="9258" max="9265" width="0" style="140" hidden="1" customWidth="1"/>
    <col min="9266" max="9266" width="2.33203125" style="140" customWidth="1"/>
    <col min="9267" max="9271" width="0.88671875" style="140"/>
    <col min="9272" max="9272" width="1.5546875" style="140" customWidth="1"/>
    <col min="9273" max="9273" width="0.44140625" style="140" customWidth="1"/>
    <col min="9274" max="9274" width="0" style="140" hidden="1" customWidth="1"/>
    <col min="9275" max="9287" width="0.88671875" style="140"/>
    <col min="9288" max="9288" width="2.88671875" style="140" customWidth="1"/>
    <col min="9289" max="9299" width="0.88671875" style="140"/>
    <col min="9300" max="9300" width="2.109375" style="140" customWidth="1"/>
    <col min="9301" max="9301" width="0.6640625" style="140" customWidth="1"/>
    <col min="9302" max="9302" width="0" style="140" hidden="1" customWidth="1"/>
    <col min="9303" max="9316" width="0.88671875" style="140"/>
    <col min="9317" max="9317" width="0.6640625" style="140" customWidth="1"/>
    <col min="9318" max="9318" width="0" style="140" hidden="1" customWidth="1"/>
    <col min="9319" max="9512" width="0.88671875" style="140"/>
    <col min="9513" max="9513" width="0.6640625" style="140" customWidth="1"/>
    <col min="9514" max="9521" width="0" style="140" hidden="1" customWidth="1"/>
    <col min="9522" max="9522" width="2.33203125" style="140" customWidth="1"/>
    <col min="9523" max="9527" width="0.88671875" style="140"/>
    <col min="9528" max="9528" width="1.5546875" style="140" customWidth="1"/>
    <col min="9529" max="9529" width="0.44140625" style="140" customWidth="1"/>
    <col min="9530" max="9530" width="0" style="140" hidden="1" customWidth="1"/>
    <col min="9531" max="9543" width="0.88671875" style="140"/>
    <col min="9544" max="9544" width="2.88671875" style="140" customWidth="1"/>
    <col min="9545" max="9555" width="0.88671875" style="140"/>
    <col min="9556" max="9556" width="2.109375" style="140" customWidth="1"/>
    <col min="9557" max="9557" width="0.6640625" style="140" customWidth="1"/>
    <col min="9558" max="9558" width="0" style="140" hidden="1" customWidth="1"/>
    <col min="9559" max="9572" width="0.88671875" style="140"/>
    <col min="9573" max="9573" width="0.6640625" style="140" customWidth="1"/>
    <col min="9574" max="9574" width="0" style="140" hidden="1" customWidth="1"/>
    <col min="9575" max="9768" width="0.88671875" style="140"/>
    <col min="9769" max="9769" width="0.6640625" style="140" customWidth="1"/>
    <col min="9770" max="9777" width="0" style="140" hidden="1" customWidth="1"/>
    <col min="9778" max="9778" width="2.33203125" style="140" customWidth="1"/>
    <col min="9779" max="9783" width="0.88671875" style="140"/>
    <col min="9784" max="9784" width="1.5546875" style="140" customWidth="1"/>
    <col min="9785" max="9785" width="0.44140625" style="140" customWidth="1"/>
    <col min="9786" max="9786" width="0" style="140" hidden="1" customWidth="1"/>
    <col min="9787" max="9799" width="0.88671875" style="140"/>
    <col min="9800" max="9800" width="2.88671875" style="140" customWidth="1"/>
    <col min="9801" max="9811" width="0.88671875" style="140"/>
    <col min="9812" max="9812" width="2.109375" style="140" customWidth="1"/>
    <col min="9813" max="9813" width="0.6640625" style="140" customWidth="1"/>
    <col min="9814" max="9814" width="0" style="140" hidden="1" customWidth="1"/>
    <col min="9815" max="9828" width="0.88671875" style="140"/>
    <col min="9829" max="9829" width="0.6640625" style="140" customWidth="1"/>
    <col min="9830" max="9830" width="0" style="140" hidden="1" customWidth="1"/>
    <col min="9831" max="10024" width="0.88671875" style="140"/>
    <col min="10025" max="10025" width="0.6640625" style="140" customWidth="1"/>
    <col min="10026" max="10033" width="0" style="140" hidden="1" customWidth="1"/>
    <col min="10034" max="10034" width="2.33203125" style="140" customWidth="1"/>
    <col min="10035" max="10039" width="0.88671875" style="140"/>
    <col min="10040" max="10040" width="1.5546875" style="140" customWidth="1"/>
    <col min="10041" max="10041" width="0.44140625" style="140" customWidth="1"/>
    <col min="10042" max="10042" width="0" style="140" hidden="1" customWidth="1"/>
    <col min="10043" max="10055" width="0.88671875" style="140"/>
    <col min="10056" max="10056" width="2.88671875" style="140" customWidth="1"/>
    <col min="10057" max="10067" width="0.88671875" style="140"/>
    <col min="10068" max="10068" width="2.109375" style="140" customWidth="1"/>
    <col min="10069" max="10069" width="0.6640625" style="140" customWidth="1"/>
    <col min="10070" max="10070" width="0" style="140" hidden="1" customWidth="1"/>
    <col min="10071" max="10084" width="0.88671875" style="140"/>
    <col min="10085" max="10085" width="0.6640625" style="140" customWidth="1"/>
    <col min="10086" max="10086" width="0" style="140" hidden="1" customWidth="1"/>
    <col min="10087" max="10280" width="0.88671875" style="140"/>
    <col min="10281" max="10281" width="0.6640625" style="140" customWidth="1"/>
    <col min="10282" max="10289" width="0" style="140" hidden="1" customWidth="1"/>
    <col min="10290" max="10290" width="2.33203125" style="140" customWidth="1"/>
    <col min="10291" max="10295" width="0.88671875" style="140"/>
    <col min="10296" max="10296" width="1.5546875" style="140" customWidth="1"/>
    <col min="10297" max="10297" width="0.44140625" style="140" customWidth="1"/>
    <col min="10298" max="10298" width="0" style="140" hidden="1" customWidth="1"/>
    <col min="10299" max="10311" width="0.88671875" style="140"/>
    <col min="10312" max="10312" width="2.88671875" style="140" customWidth="1"/>
    <col min="10313" max="10323" width="0.88671875" style="140"/>
    <col min="10324" max="10324" width="2.109375" style="140" customWidth="1"/>
    <col min="10325" max="10325" width="0.6640625" style="140" customWidth="1"/>
    <col min="10326" max="10326" width="0" style="140" hidden="1" customWidth="1"/>
    <col min="10327" max="10340" width="0.88671875" style="140"/>
    <col min="10341" max="10341" width="0.6640625" style="140" customWidth="1"/>
    <col min="10342" max="10342" width="0" style="140" hidden="1" customWidth="1"/>
    <col min="10343" max="10536" width="0.88671875" style="140"/>
    <col min="10537" max="10537" width="0.6640625" style="140" customWidth="1"/>
    <col min="10538" max="10545" width="0" style="140" hidden="1" customWidth="1"/>
    <col min="10546" max="10546" width="2.33203125" style="140" customWidth="1"/>
    <col min="10547" max="10551" width="0.88671875" style="140"/>
    <col min="10552" max="10552" width="1.5546875" style="140" customWidth="1"/>
    <col min="10553" max="10553" width="0.44140625" style="140" customWidth="1"/>
    <col min="10554" max="10554" width="0" style="140" hidden="1" customWidth="1"/>
    <col min="10555" max="10567" width="0.88671875" style="140"/>
    <col min="10568" max="10568" width="2.88671875" style="140" customWidth="1"/>
    <col min="10569" max="10579" width="0.88671875" style="140"/>
    <col min="10580" max="10580" width="2.109375" style="140" customWidth="1"/>
    <col min="10581" max="10581" width="0.6640625" style="140" customWidth="1"/>
    <col min="10582" max="10582" width="0" style="140" hidden="1" customWidth="1"/>
    <col min="10583" max="10596" width="0.88671875" style="140"/>
    <col min="10597" max="10597" width="0.6640625" style="140" customWidth="1"/>
    <col min="10598" max="10598" width="0" style="140" hidden="1" customWidth="1"/>
    <col min="10599" max="10792" width="0.88671875" style="140"/>
    <col min="10793" max="10793" width="0.6640625" style="140" customWidth="1"/>
    <col min="10794" max="10801" width="0" style="140" hidden="1" customWidth="1"/>
    <col min="10802" max="10802" width="2.33203125" style="140" customWidth="1"/>
    <col min="10803" max="10807" width="0.88671875" style="140"/>
    <col min="10808" max="10808" width="1.5546875" style="140" customWidth="1"/>
    <col min="10809" max="10809" width="0.44140625" style="140" customWidth="1"/>
    <col min="10810" max="10810" width="0" style="140" hidden="1" customWidth="1"/>
    <col min="10811" max="10823" width="0.88671875" style="140"/>
    <col min="10824" max="10824" width="2.88671875" style="140" customWidth="1"/>
    <col min="10825" max="10835" width="0.88671875" style="140"/>
    <col min="10836" max="10836" width="2.109375" style="140" customWidth="1"/>
    <col min="10837" max="10837" width="0.6640625" style="140" customWidth="1"/>
    <col min="10838" max="10838" width="0" style="140" hidden="1" customWidth="1"/>
    <col min="10839" max="10852" width="0.88671875" style="140"/>
    <col min="10853" max="10853" width="0.6640625" style="140" customWidth="1"/>
    <col min="10854" max="10854" width="0" style="140" hidden="1" customWidth="1"/>
    <col min="10855" max="11048" width="0.88671875" style="140"/>
    <col min="11049" max="11049" width="0.6640625" style="140" customWidth="1"/>
    <col min="11050" max="11057" width="0" style="140" hidden="1" customWidth="1"/>
    <col min="11058" max="11058" width="2.33203125" style="140" customWidth="1"/>
    <col min="11059" max="11063" width="0.88671875" style="140"/>
    <col min="11064" max="11064" width="1.5546875" style="140" customWidth="1"/>
    <col min="11065" max="11065" width="0.44140625" style="140" customWidth="1"/>
    <col min="11066" max="11066" width="0" style="140" hidden="1" customWidth="1"/>
    <col min="11067" max="11079" width="0.88671875" style="140"/>
    <col min="11080" max="11080" width="2.88671875" style="140" customWidth="1"/>
    <col min="11081" max="11091" width="0.88671875" style="140"/>
    <col min="11092" max="11092" width="2.109375" style="140" customWidth="1"/>
    <col min="11093" max="11093" width="0.6640625" style="140" customWidth="1"/>
    <col min="11094" max="11094" width="0" style="140" hidden="1" customWidth="1"/>
    <col min="11095" max="11108" width="0.88671875" style="140"/>
    <col min="11109" max="11109" width="0.6640625" style="140" customWidth="1"/>
    <col min="11110" max="11110" width="0" style="140" hidden="1" customWidth="1"/>
    <col min="11111" max="11304" width="0.88671875" style="140"/>
    <col min="11305" max="11305" width="0.6640625" style="140" customWidth="1"/>
    <col min="11306" max="11313" width="0" style="140" hidden="1" customWidth="1"/>
    <col min="11314" max="11314" width="2.33203125" style="140" customWidth="1"/>
    <col min="11315" max="11319" width="0.88671875" style="140"/>
    <col min="11320" max="11320" width="1.5546875" style="140" customWidth="1"/>
    <col min="11321" max="11321" width="0.44140625" style="140" customWidth="1"/>
    <col min="11322" max="11322" width="0" style="140" hidden="1" customWidth="1"/>
    <col min="11323" max="11335" width="0.88671875" style="140"/>
    <col min="11336" max="11336" width="2.88671875" style="140" customWidth="1"/>
    <col min="11337" max="11347" width="0.88671875" style="140"/>
    <col min="11348" max="11348" width="2.109375" style="140" customWidth="1"/>
    <col min="11349" max="11349" width="0.6640625" style="140" customWidth="1"/>
    <col min="11350" max="11350" width="0" style="140" hidden="1" customWidth="1"/>
    <col min="11351" max="11364" width="0.88671875" style="140"/>
    <col min="11365" max="11365" width="0.6640625" style="140" customWidth="1"/>
    <col min="11366" max="11366" width="0" style="140" hidden="1" customWidth="1"/>
    <col min="11367" max="11560" width="0.88671875" style="140"/>
    <col min="11561" max="11561" width="0.6640625" style="140" customWidth="1"/>
    <col min="11562" max="11569" width="0" style="140" hidden="1" customWidth="1"/>
    <col min="11570" max="11570" width="2.33203125" style="140" customWidth="1"/>
    <col min="11571" max="11575" width="0.88671875" style="140"/>
    <col min="11576" max="11576" width="1.5546875" style="140" customWidth="1"/>
    <col min="11577" max="11577" width="0.44140625" style="140" customWidth="1"/>
    <col min="11578" max="11578" width="0" style="140" hidden="1" customWidth="1"/>
    <col min="11579" max="11591" width="0.88671875" style="140"/>
    <col min="11592" max="11592" width="2.88671875" style="140" customWidth="1"/>
    <col min="11593" max="11603" width="0.88671875" style="140"/>
    <col min="11604" max="11604" width="2.109375" style="140" customWidth="1"/>
    <col min="11605" max="11605" width="0.6640625" style="140" customWidth="1"/>
    <col min="11606" max="11606" width="0" style="140" hidden="1" customWidth="1"/>
    <col min="11607" max="11620" width="0.88671875" style="140"/>
    <col min="11621" max="11621" width="0.6640625" style="140" customWidth="1"/>
    <col min="11622" max="11622" width="0" style="140" hidden="1" customWidth="1"/>
    <col min="11623" max="11816" width="0.88671875" style="140"/>
    <col min="11817" max="11817" width="0.6640625" style="140" customWidth="1"/>
    <col min="11818" max="11825" width="0" style="140" hidden="1" customWidth="1"/>
    <col min="11826" max="11826" width="2.33203125" style="140" customWidth="1"/>
    <col min="11827" max="11831" width="0.88671875" style="140"/>
    <col min="11832" max="11832" width="1.5546875" style="140" customWidth="1"/>
    <col min="11833" max="11833" width="0.44140625" style="140" customWidth="1"/>
    <col min="11834" max="11834" width="0" style="140" hidden="1" customWidth="1"/>
    <col min="11835" max="11847" width="0.88671875" style="140"/>
    <col min="11848" max="11848" width="2.88671875" style="140" customWidth="1"/>
    <col min="11849" max="11859" width="0.88671875" style="140"/>
    <col min="11860" max="11860" width="2.109375" style="140" customWidth="1"/>
    <col min="11861" max="11861" width="0.6640625" style="140" customWidth="1"/>
    <col min="11862" max="11862" width="0" style="140" hidden="1" customWidth="1"/>
    <col min="11863" max="11876" width="0.88671875" style="140"/>
    <col min="11877" max="11877" width="0.6640625" style="140" customWidth="1"/>
    <col min="11878" max="11878" width="0" style="140" hidden="1" customWidth="1"/>
    <col min="11879" max="12072" width="0.88671875" style="140"/>
    <col min="12073" max="12073" width="0.6640625" style="140" customWidth="1"/>
    <col min="12074" max="12081" width="0" style="140" hidden="1" customWidth="1"/>
    <col min="12082" max="12082" width="2.33203125" style="140" customWidth="1"/>
    <col min="12083" max="12087" width="0.88671875" style="140"/>
    <col min="12088" max="12088" width="1.5546875" style="140" customWidth="1"/>
    <col min="12089" max="12089" width="0.44140625" style="140" customWidth="1"/>
    <col min="12090" max="12090" width="0" style="140" hidden="1" customWidth="1"/>
    <col min="12091" max="12103" width="0.88671875" style="140"/>
    <col min="12104" max="12104" width="2.88671875" style="140" customWidth="1"/>
    <col min="12105" max="12115" width="0.88671875" style="140"/>
    <col min="12116" max="12116" width="2.109375" style="140" customWidth="1"/>
    <col min="12117" max="12117" width="0.6640625" style="140" customWidth="1"/>
    <col min="12118" max="12118" width="0" style="140" hidden="1" customWidth="1"/>
    <col min="12119" max="12132" width="0.88671875" style="140"/>
    <col min="12133" max="12133" width="0.6640625" style="140" customWidth="1"/>
    <col min="12134" max="12134" width="0" style="140" hidden="1" customWidth="1"/>
    <col min="12135" max="12328" width="0.88671875" style="140"/>
    <col min="12329" max="12329" width="0.6640625" style="140" customWidth="1"/>
    <col min="12330" max="12337" width="0" style="140" hidden="1" customWidth="1"/>
    <col min="12338" max="12338" width="2.33203125" style="140" customWidth="1"/>
    <col min="12339" max="12343" width="0.88671875" style="140"/>
    <col min="12344" max="12344" width="1.5546875" style="140" customWidth="1"/>
    <col min="12345" max="12345" width="0.44140625" style="140" customWidth="1"/>
    <col min="12346" max="12346" width="0" style="140" hidden="1" customWidth="1"/>
    <col min="12347" max="12359" width="0.88671875" style="140"/>
    <col min="12360" max="12360" width="2.88671875" style="140" customWidth="1"/>
    <col min="12361" max="12371" width="0.88671875" style="140"/>
    <col min="12372" max="12372" width="2.109375" style="140" customWidth="1"/>
    <col min="12373" max="12373" width="0.6640625" style="140" customWidth="1"/>
    <col min="12374" max="12374" width="0" style="140" hidden="1" customWidth="1"/>
    <col min="12375" max="12388" width="0.88671875" style="140"/>
    <col min="12389" max="12389" width="0.6640625" style="140" customWidth="1"/>
    <col min="12390" max="12390" width="0" style="140" hidden="1" customWidth="1"/>
    <col min="12391" max="12584" width="0.88671875" style="140"/>
    <col min="12585" max="12585" width="0.6640625" style="140" customWidth="1"/>
    <col min="12586" max="12593" width="0" style="140" hidden="1" customWidth="1"/>
    <col min="12594" max="12594" width="2.33203125" style="140" customWidth="1"/>
    <col min="12595" max="12599" width="0.88671875" style="140"/>
    <col min="12600" max="12600" width="1.5546875" style="140" customWidth="1"/>
    <col min="12601" max="12601" width="0.44140625" style="140" customWidth="1"/>
    <col min="12602" max="12602" width="0" style="140" hidden="1" customWidth="1"/>
    <col min="12603" max="12615" width="0.88671875" style="140"/>
    <col min="12616" max="12616" width="2.88671875" style="140" customWidth="1"/>
    <col min="12617" max="12627" width="0.88671875" style="140"/>
    <col min="12628" max="12628" width="2.109375" style="140" customWidth="1"/>
    <col min="12629" max="12629" width="0.6640625" style="140" customWidth="1"/>
    <col min="12630" max="12630" width="0" style="140" hidden="1" customWidth="1"/>
    <col min="12631" max="12644" width="0.88671875" style="140"/>
    <col min="12645" max="12645" width="0.6640625" style="140" customWidth="1"/>
    <col min="12646" max="12646" width="0" style="140" hidden="1" customWidth="1"/>
    <col min="12647" max="12840" width="0.88671875" style="140"/>
    <col min="12841" max="12841" width="0.6640625" style="140" customWidth="1"/>
    <col min="12842" max="12849" width="0" style="140" hidden="1" customWidth="1"/>
    <col min="12850" max="12850" width="2.33203125" style="140" customWidth="1"/>
    <col min="12851" max="12855" width="0.88671875" style="140"/>
    <col min="12856" max="12856" width="1.5546875" style="140" customWidth="1"/>
    <col min="12857" max="12857" width="0.44140625" style="140" customWidth="1"/>
    <col min="12858" max="12858" width="0" style="140" hidden="1" customWidth="1"/>
    <col min="12859" max="12871" width="0.88671875" style="140"/>
    <col min="12872" max="12872" width="2.88671875" style="140" customWidth="1"/>
    <col min="12873" max="12883" width="0.88671875" style="140"/>
    <col min="12884" max="12884" width="2.109375" style="140" customWidth="1"/>
    <col min="12885" max="12885" width="0.6640625" style="140" customWidth="1"/>
    <col min="12886" max="12886" width="0" style="140" hidden="1" customWidth="1"/>
    <col min="12887" max="12900" width="0.88671875" style="140"/>
    <col min="12901" max="12901" width="0.6640625" style="140" customWidth="1"/>
    <col min="12902" max="12902" width="0" style="140" hidden="1" customWidth="1"/>
    <col min="12903" max="13096" width="0.88671875" style="140"/>
    <col min="13097" max="13097" width="0.6640625" style="140" customWidth="1"/>
    <col min="13098" max="13105" width="0" style="140" hidden="1" customWidth="1"/>
    <col min="13106" max="13106" width="2.33203125" style="140" customWidth="1"/>
    <col min="13107" max="13111" width="0.88671875" style="140"/>
    <col min="13112" max="13112" width="1.5546875" style="140" customWidth="1"/>
    <col min="13113" max="13113" width="0.44140625" style="140" customWidth="1"/>
    <col min="13114" max="13114" width="0" style="140" hidden="1" customWidth="1"/>
    <col min="13115" max="13127" width="0.88671875" style="140"/>
    <col min="13128" max="13128" width="2.88671875" style="140" customWidth="1"/>
    <col min="13129" max="13139" width="0.88671875" style="140"/>
    <col min="13140" max="13140" width="2.109375" style="140" customWidth="1"/>
    <col min="13141" max="13141" width="0.6640625" style="140" customWidth="1"/>
    <col min="13142" max="13142" width="0" style="140" hidden="1" customWidth="1"/>
    <col min="13143" max="13156" width="0.88671875" style="140"/>
    <col min="13157" max="13157" width="0.6640625" style="140" customWidth="1"/>
    <col min="13158" max="13158" width="0" style="140" hidden="1" customWidth="1"/>
    <col min="13159" max="13352" width="0.88671875" style="140"/>
    <col min="13353" max="13353" width="0.6640625" style="140" customWidth="1"/>
    <col min="13354" max="13361" width="0" style="140" hidden="1" customWidth="1"/>
    <col min="13362" max="13362" width="2.33203125" style="140" customWidth="1"/>
    <col min="13363" max="13367" width="0.88671875" style="140"/>
    <col min="13368" max="13368" width="1.5546875" style="140" customWidth="1"/>
    <col min="13369" max="13369" width="0.44140625" style="140" customWidth="1"/>
    <col min="13370" max="13370" width="0" style="140" hidden="1" customWidth="1"/>
    <col min="13371" max="13383" width="0.88671875" style="140"/>
    <col min="13384" max="13384" width="2.88671875" style="140" customWidth="1"/>
    <col min="13385" max="13395" width="0.88671875" style="140"/>
    <col min="13396" max="13396" width="2.109375" style="140" customWidth="1"/>
    <col min="13397" max="13397" width="0.6640625" style="140" customWidth="1"/>
    <col min="13398" max="13398" width="0" style="140" hidden="1" customWidth="1"/>
    <col min="13399" max="13412" width="0.88671875" style="140"/>
    <col min="13413" max="13413" width="0.6640625" style="140" customWidth="1"/>
    <col min="13414" max="13414" width="0" style="140" hidden="1" customWidth="1"/>
    <col min="13415" max="13608" width="0.88671875" style="140"/>
    <col min="13609" max="13609" width="0.6640625" style="140" customWidth="1"/>
    <col min="13610" max="13617" width="0" style="140" hidden="1" customWidth="1"/>
    <col min="13618" max="13618" width="2.33203125" style="140" customWidth="1"/>
    <col min="13619" max="13623" width="0.88671875" style="140"/>
    <col min="13624" max="13624" width="1.5546875" style="140" customWidth="1"/>
    <col min="13625" max="13625" width="0.44140625" style="140" customWidth="1"/>
    <col min="13626" max="13626" width="0" style="140" hidden="1" customWidth="1"/>
    <col min="13627" max="13639" width="0.88671875" style="140"/>
    <col min="13640" max="13640" width="2.88671875" style="140" customWidth="1"/>
    <col min="13641" max="13651" width="0.88671875" style="140"/>
    <col min="13652" max="13652" width="2.109375" style="140" customWidth="1"/>
    <col min="13653" max="13653" width="0.6640625" style="140" customWidth="1"/>
    <col min="13654" max="13654" width="0" style="140" hidden="1" customWidth="1"/>
    <col min="13655" max="13668" width="0.88671875" style="140"/>
    <col min="13669" max="13669" width="0.6640625" style="140" customWidth="1"/>
    <col min="13670" max="13670" width="0" style="140" hidden="1" customWidth="1"/>
    <col min="13671" max="13864" width="0.88671875" style="140"/>
    <col min="13865" max="13865" width="0.6640625" style="140" customWidth="1"/>
    <col min="13866" max="13873" width="0" style="140" hidden="1" customWidth="1"/>
    <col min="13874" max="13874" width="2.33203125" style="140" customWidth="1"/>
    <col min="13875" max="13879" width="0.88671875" style="140"/>
    <col min="13880" max="13880" width="1.5546875" style="140" customWidth="1"/>
    <col min="13881" max="13881" width="0.44140625" style="140" customWidth="1"/>
    <col min="13882" max="13882" width="0" style="140" hidden="1" customWidth="1"/>
    <col min="13883" max="13895" width="0.88671875" style="140"/>
    <col min="13896" max="13896" width="2.88671875" style="140" customWidth="1"/>
    <col min="13897" max="13907" width="0.88671875" style="140"/>
    <col min="13908" max="13908" width="2.109375" style="140" customWidth="1"/>
    <col min="13909" max="13909" width="0.6640625" style="140" customWidth="1"/>
    <col min="13910" max="13910" width="0" style="140" hidden="1" customWidth="1"/>
    <col min="13911" max="13924" width="0.88671875" style="140"/>
    <col min="13925" max="13925" width="0.6640625" style="140" customWidth="1"/>
    <col min="13926" max="13926" width="0" style="140" hidden="1" customWidth="1"/>
    <col min="13927" max="14120" width="0.88671875" style="140"/>
    <col min="14121" max="14121" width="0.6640625" style="140" customWidth="1"/>
    <col min="14122" max="14129" width="0" style="140" hidden="1" customWidth="1"/>
    <col min="14130" max="14130" width="2.33203125" style="140" customWidth="1"/>
    <col min="14131" max="14135" width="0.88671875" style="140"/>
    <col min="14136" max="14136" width="1.5546875" style="140" customWidth="1"/>
    <col min="14137" max="14137" width="0.44140625" style="140" customWidth="1"/>
    <col min="14138" max="14138" width="0" style="140" hidden="1" customWidth="1"/>
    <col min="14139" max="14151" width="0.88671875" style="140"/>
    <col min="14152" max="14152" width="2.88671875" style="140" customWidth="1"/>
    <col min="14153" max="14163" width="0.88671875" style="140"/>
    <col min="14164" max="14164" width="2.109375" style="140" customWidth="1"/>
    <col min="14165" max="14165" width="0.6640625" style="140" customWidth="1"/>
    <col min="14166" max="14166" width="0" style="140" hidden="1" customWidth="1"/>
    <col min="14167" max="14180" width="0.88671875" style="140"/>
    <col min="14181" max="14181" width="0.6640625" style="140" customWidth="1"/>
    <col min="14182" max="14182" width="0" style="140" hidden="1" customWidth="1"/>
    <col min="14183" max="14376" width="0.88671875" style="140"/>
    <col min="14377" max="14377" width="0.6640625" style="140" customWidth="1"/>
    <col min="14378" max="14385" width="0" style="140" hidden="1" customWidth="1"/>
    <col min="14386" max="14386" width="2.33203125" style="140" customWidth="1"/>
    <col min="14387" max="14391" width="0.88671875" style="140"/>
    <col min="14392" max="14392" width="1.5546875" style="140" customWidth="1"/>
    <col min="14393" max="14393" width="0.44140625" style="140" customWidth="1"/>
    <col min="14394" max="14394" width="0" style="140" hidden="1" customWidth="1"/>
    <col min="14395" max="14407" width="0.88671875" style="140"/>
    <col min="14408" max="14408" width="2.88671875" style="140" customWidth="1"/>
    <col min="14409" max="14419" width="0.88671875" style="140"/>
    <col min="14420" max="14420" width="2.109375" style="140" customWidth="1"/>
    <col min="14421" max="14421" width="0.6640625" style="140" customWidth="1"/>
    <col min="14422" max="14422" width="0" style="140" hidden="1" customWidth="1"/>
    <col min="14423" max="14436" width="0.88671875" style="140"/>
    <col min="14437" max="14437" width="0.6640625" style="140" customWidth="1"/>
    <col min="14438" max="14438" width="0" style="140" hidden="1" customWidth="1"/>
    <col min="14439" max="14632" width="0.88671875" style="140"/>
    <col min="14633" max="14633" width="0.6640625" style="140" customWidth="1"/>
    <col min="14634" max="14641" width="0" style="140" hidden="1" customWidth="1"/>
    <col min="14642" max="14642" width="2.33203125" style="140" customWidth="1"/>
    <col min="14643" max="14647" width="0.88671875" style="140"/>
    <col min="14648" max="14648" width="1.5546875" style="140" customWidth="1"/>
    <col min="14649" max="14649" width="0.44140625" style="140" customWidth="1"/>
    <col min="14650" max="14650" width="0" style="140" hidden="1" customWidth="1"/>
    <col min="14651" max="14663" width="0.88671875" style="140"/>
    <col min="14664" max="14664" width="2.88671875" style="140" customWidth="1"/>
    <col min="14665" max="14675" width="0.88671875" style="140"/>
    <col min="14676" max="14676" width="2.109375" style="140" customWidth="1"/>
    <col min="14677" max="14677" width="0.6640625" style="140" customWidth="1"/>
    <col min="14678" max="14678" width="0" style="140" hidden="1" customWidth="1"/>
    <col min="14679" max="14692" width="0.88671875" style="140"/>
    <col min="14693" max="14693" width="0.6640625" style="140" customWidth="1"/>
    <col min="14694" max="14694" width="0" style="140" hidden="1" customWidth="1"/>
    <col min="14695" max="14888" width="0.88671875" style="140"/>
    <col min="14889" max="14889" width="0.6640625" style="140" customWidth="1"/>
    <col min="14890" max="14897" width="0" style="140" hidden="1" customWidth="1"/>
    <col min="14898" max="14898" width="2.33203125" style="140" customWidth="1"/>
    <col min="14899" max="14903" width="0.88671875" style="140"/>
    <col min="14904" max="14904" width="1.5546875" style="140" customWidth="1"/>
    <col min="14905" max="14905" width="0.44140625" style="140" customWidth="1"/>
    <col min="14906" max="14906" width="0" style="140" hidden="1" customWidth="1"/>
    <col min="14907" max="14919" width="0.88671875" style="140"/>
    <col min="14920" max="14920" width="2.88671875" style="140" customWidth="1"/>
    <col min="14921" max="14931" width="0.88671875" style="140"/>
    <col min="14932" max="14932" width="2.109375" style="140" customWidth="1"/>
    <col min="14933" max="14933" width="0.6640625" style="140" customWidth="1"/>
    <col min="14934" max="14934" width="0" style="140" hidden="1" customWidth="1"/>
    <col min="14935" max="14948" width="0.88671875" style="140"/>
    <col min="14949" max="14949" width="0.6640625" style="140" customWidth="1"/>
    <col min="14950" max="14950" width="0" style="140" hidden="1" customWidth="1"/>
    <col min="14951" max="15144" width="0.88671875" style="140"/>
    <col min="15145" max="15145" width="0.6640625" style="140" customWidth="1"/>
    <col min="15146" max="15153" width="0" style="140" hidden="1" customWidth="1"/>
    <col min="15154" max="15154" width="2.33203125" style="140" customWidth="1"/>
    <col min="15155" max="15159" width="0.88671875" style="140"/>
    <col min="15160" max="15160" width="1.5546875" style="140" customWidth="1"/>
    <col min="15161" max="15161" width="0.44140625" style="140" customWidth="1"/>
    <col min="15162" max="15162" width="0" style="140" hidden="1" customWidth="1"/>
    <col min="15163" max="15175" width="0.88671875" style="140"/>
    <col min="15176" max="15176" width="2.88671875" style="140" customWidth="1"/>
    <col min="15177" max="15187" width="0.88671875" style="140"/>
    <col min="15188" max="15188" width="2.109375" style="140" customWidth="1"/>
    <col min="15189" max="15189" width="0.6640625" style="140" customWidth="1"/>
    <col min="15190" max="15190" width="0" style="140" hidden="1" customWidth="1"/>
    <col min="15191" max="15204" width="0.88671875" style="140"/>
    <col min="15205" max="15205" width="0.6640625" style="140" customWidth="1"/>
    <col min="15206" max="15206" width="0" style="140" hidden="1" customWidth="1"/>
    <col min="15207" max="15400" width="0.88671875" style="140"/>
    <col min="15401" max="15401" width="0.6640625" style="140" customWidth="1"/>
    <col min="15402" max="15409" width="0" style="140" hidden="1" customWidth="1"/>
    <col min="15410" max="15410" width="2.33203125" style="140" customWidth="1"/>
    <col min="15411" max="15415" width="0.88671875" style="140"/>
    <col min="15416" max="15416" width="1.5546875" style="140" customWidth="1"/>
    <col min="15417" max="15417" width="0.44140625" style="140" customWidth="1"/>
    <col min="15418" max="15418" width="0" style="140" hidden="1" customWidth="1"/>
    <col min="15419" max="15431" width="0.88671875" style="140"/>
    <col min="15432" max="15432" width="2.88671875" style="140" customWidth="1"/>
    <col min="15433" max="15443" width="0.88671875" style="140"/>
    <col min="15444" max="15444" width="2.109375" style="140" customWidth="1"/>
    <col min="15445" max="15445" width="0.6640625" style="140" customWidth="1"/>
    <col min="15446" max="15446" width="0" style="140" hidden="1" customWidth="1"/>
    <col min="15447" max="15460" width="0.88671875" style="140"/>
    <col min="15461" max="15461" width="0.6640625" style="140" customWidth="1"/>
    <col min="15462" max="15462" width="0" style="140" hidden="1" customWidth="1"/>
    <col min="15463" max="15656" width="0.88671875" style="140"/>
    <col min="15657" max="15657" width="0.6640625" style="140" customWidth="1"/>
    <col min="15658" max="15665" width="0" style="140" hidden="1" customWidth="1"/>
    <col min="15666" max="15666" width="2.33203125" style="140" customWidth="1"/>
    <col min="15667" max="15671" width="0.88671875" style="140"/>
    <col min="15672" max="15672" width="1.5546875" style="140" customWidth="1"/>
    <col min="15673" max="15673" width="0.44140625" style="140" customWidth="1"/>
    <col min="15674" max="15674" width="0" style="140" hidden="1" customWidth="1"/>
    <col min="15675" max="15687" width="0.88671875" style="140"/>
    <col min="15688" max="15688" width="2.88671875" style="140" customWidth="1"/>
    <col min="15689" max="15699" width="0.88671875" style="140"/>
    <col min="15700" max="15700" width="2.109375" style="140" customWidth="1"/>
    <col min="15701" max="15701" width="0.6640625" style="140" customWidth="1"/>
    <col min="15702" max="15702" width="0" style="140" hidden="1" customWidth="1"/>
    <col min="15703" max="15716" width="0.88671875" style="140"/>
    <col min="15717" max="15717" width="0.6640625" style="140" customWidth="1"/>
    <col min="15718" max="15718" width="0" style="140" hidden="1" customWidth="1"/>
    <col min="15719" max="15912" width="0.88671875" style="140"/>
    <col min="15913" max="15913" width="0.6640625" style="140" customWidth="1"/>
    <col min="15914" max="15921" width="0" style="140" hidden="1" customWidth="1"/>
    <col min="15922" max="15922" width="2.33203125" style="140" customWidth="1"/>
    <col min="15923" max="15927" width="0.88671875" style="140"/>
    <col min="15928" max="15928" width="1.5546875" style="140" customWidth="1"/>
    <col min="15929" max="15929" width="0.44140625" style="140" customWidth="1"/>
    <col min="15930" max="15930" width="0" style="140" hidden="1" customWidth="1"/>
    <col min="15931" max="15943" width="0.88671875" style="140"/>
    <col min="15944" max="15944" width="2.88671875" style="140" customWidth="1"/>
    <col min="15945" max="15955" width="0.88671875" style="140"/>
    <col min="15956" max="15956" width="2.109375" style="140" customWidth="1"/>
    <col min="15957" max="15957" width="0.6640625" style="140" customWidth="1"/>
    <col min="15958" max="15958" width="0" style="140" hidden="1" customWidth="1"/>
    <col min="15959" max="15972" width="0.88671875" style="140"/>
    <col min="15973" max="15973" width="0.6640625" style="140" customWidth="1"/>
    <col min="15974" max="15974" width="0" style="140" hidden="1" customWidth="1"/>
    <col min="15975" max="16168" width="0.88671875" style="140"/>
    <col min="16169" max="16169" width="0.6640625" style="140" customWidth="1"/>
    <col min="16170" max="16177" width="0" style="140" hidden="1" customWidth="1"/>
    <col min="16178" max="16178" width="2.33203125" style="140" customWidth="1"/>
    <col min="16179" max="16183" width="0.88671875" style="140"/>
    <col min="16184" max="16184" width="1.5546875" style="140" customWidth="1"/>
    <col min="16185" max="16185" width="0.44140625" style="140" customWidth="1"/>
    <col min="16186" max="16186" width="0" style="140" hidden="1" customWidth="1"/>
    <col min="16187" max="16199" width="0.88671875" style="140"/>
    <col min="16200" max="16200" width="2.88671875" style="140" customWidth="1"/>
    <col min="16201" max="16211" width="0.88671875" style="140"/>
    <col min="16212" max="16212" width="2.109375" style="140" customWidth="1"/>
    <col min="16213" max="16213" width="0.6640625" style="140" customWidth="1"/>
    <col min="16214" max="16214" width="0" style="140" hidden="1" customWidth="1"/>
    <col min="16215" max="16228" width="0.88671875" style="140"/>
    <col min="16229" max="16229" width="0.6640625" style="140" customWidth="1"/>
    <col min="16230" max="16230" width="0" style="140" hidden="1" customWidth="1"/>
    <col min="16231" max="16384" width="0.88671875" style="140"/>
  </cols>
  <sheetData>
    <row r="1" spans="1:121" x14ac:dyDescent="0.25">
      <c r="A1" s="242" t="s">
        <v>588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2"/>
      <c r="CO1" s="242"/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  <c r="DD1" s="242"/>
      <c r="DE1" s="242"/>
      <c r="DF1" s="242"/>
      <c r="DG1" s="242"/>
      <c r="DH1" s="242"/>
      <c r="DI1" s="242"/>
      <c r="DJ1" s="242"/>
    </row>
    <row r="2" spans="1:121" x14ac:dyDescent="0.25">
      <c r="A2" s="242" t="s">
        <v>587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242"/>
      <c r="CB2" s="242"/>
      <c r="CC2" s="242"/>
      <c r="CD2" s="242"/>
      <c r="CE2" s="242"/>
      <c r="CF2" s="242"/>
      <c r="CG2" s="242"/>
      <c r="CH2" s="242"/>
      <c r="CI2" s="242"/>
      <c r="CJ2" s="242"/>
      <c r="CK2" s="242"/>
      <c r="CL2" s="242"/>
      <c r="CM2" s="242"/>
      <c r="CN2" s="242"/>
      <c r="CO2" s="242"/>
      <c r="CP2" s="242"/>
      <c r="CQ2" s="242"/>
      <c r="CR2" s="242"/>
      <c r="CS2" s="242"/>
      <c r="CT2" s="242"/>
      <c r="CU2" s="242"/>
      <c r="CV2" s="242"/>
      <c r="CW2" s="242"/>
      <c r="CX2" s="242"/>
      <c r="CY2" s="242"/>
      <c r="CZ2" s="242"/>
      <c r="DA2" s="242"/>
      <c r="DB2" s="242"/>
      <c r="DC2" s="242"/>
      <c r="DD2" s="242"/>
      <c r="DE2" s="242"/>
      <c r="DF2" s="242"/>
      <c r="DG2" s="242"/>
      <c r="DH2" s="242"/>
      <c r="DI2" s="242"/>
      <c r="DJ2" s="242"/>
    </row>
    <row r="4" spans="1:121" ht="15" customHeight="1" x14ac:dyDescent="0.25">
      <c r="B4" s="140" t="s">
        <v>465</v>
      </c>
    </row>
    <row r="6" spans="1:121" ht="15" customHeight="1" x14ac:dyDescent="0.25">
      <c r="A6" s="140" t="s">
        <v>466</v>
      </c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</row>
    <row r="7" spans="1:121" ht="15" customHeight="1" x14ac:dyDescent="0.25"/>
    <row r="8" spans="1:121" ht="15" customHeight="1" x14ac:dyDescent="0.25">
      <c r="A8" s="140" t="s">
        <v>467</v>
      </c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1"/>
    </row>
    <row r="9" spans="1:121" ht="15" customHeight="1" x14ac:dyDescent="0.25"/>
    <row r="10" spans="1:121" ht="21" x14ac:dyDescent="0.4">
      <c r="A10" s="243" t="s">
        <v>468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3"/>
      <c r="CQ10" s="243"/>
      <c r="CR10" s="243"/>
      <c r="CS10" s="243"/>
      <c r="CT10" s="243"/>
      <c r="CU10" s="243"/>
      <c r="CV10" s="243"/>
      <c r="CW10" s="243"/>
      <c r="CX10" s="243"/>
      <c r="CY10" s="243"/>
      <c r="CZ10" s="243"/>
      <c r="DA10" s="243"/>
      <c r="DB10" s="243"/>
      <c r="DC10" s="243"/>
      <c r="DD10" s="243"/>
      <c r="DE10" s="243"/>
      <c r="DF10" s="243"/>
      <c r="DG10" s="243"/>
      <c r="DH10" s="243"/>
      <c r="DI10" s="243"/>
      <c r="DJ10" s="243"/>
      <c r="DK10" s="243"/>
      <c r="DL10" s="143"/>
      <c r="DM10" s="143"/>
      <c r="DN10" s="143"/>
      <c r="DO10" s="143"/>
      <c r="DP10" s="143"/>
      <c r="DQ10" s="143"/>
    </row>
    <row r="11" spans="1:121" ht="21" x14ac:dyDescent="0.4">
      <c r="A11" s="243" t="s">
        <v>469</v>
      </c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243"/>
      <c r="BG11" s="243"/>
      <c r="BH11" s="243"/>
      <c r="BI11" s="243"/>
      <c r="BJ11" s="243"/>
      <c r="BK11" s="243"/>
      <c r="BL11" s="243"/>
      <c r="BM11" s="243"/>
      <c r="BN11" s="243"/>
      <c r="BO11" s="243"/>
      <c r="BP11" s="243"/>
      <c r="BQ11" s="243"/>
      <c r="BR11" s="243"/>
      <c r="BS11" s="243"/>
      <c r="BT11" s="243"/>
      <c r="BU11" s="243"/>
      <c r="BV11" s="243"/>
      <c r="BW11" s="243"/>
      <c r="BX11" s="243"/>
      <c r="BY11" s="243"/>
      <c r="BZ11" s="243"/>
      <c r="CA11" s="243"/>
      <c r="CB11" s="243"/>
      <c r="CC11" s="243"/>
      <c r="CD11" s="243"/>
      <c r="CE11" s="243"/>
      <c r="CF11" s="243"/>
      <c r="CG11" s="243"/>
      <c r="CH11" s="243"/>
      <c r="CI11" s="243"/>
      <c r="CJ11" s="243"/>
      <c r="CK11" s="243"/>
      <c r="CL11" s="243"/>
      <c r="CM11" s="243"/>
      <c r="CN11" s="243"/>
      <c r="CO11" s="243"/>
      <c r="CP11" s="243"/>
      <c r="CQ11" s="243"/>
      <c r="CR11" s="243"/>
      <c r="CS11" s="243"/>
      <c r="CT11" s="243"/>
      <c r="CU11" s="243"/>
      <c r="CV11" s="243"/>
      <c r="CW11" s="243"/>
      <c r="CX11" s="243"/>
      <c r="CY11" s="243"/>
      <c r="CZ11" s="243"/>
      <c r="DA11" s="243"/>
      <c r="DB11" s="243"/>
      <c r="DC11" s="243"/>
      <c r="DD11" s="243"/>
      <c r="DE11" s="243"/>
      <c r="DF11" s="243"/>
      <c r="DG11" s="243"/>
      <c r="DH11" s="243"/>
      <c r="DI11" s="243"/>
      <c r="DJ11" s="243"/>
      <c r="DK11" s="243"/>
      <c r="DL11" s="143"/>
      <c r="DM11" s="143"/>
      <c r="DN11" s="143"/>
      <c r="DO11" s="143"/>
      <c r="DP11" s="143"/>
      <c r="DQ11" s="143"/>
    </row>
    <row r="12" spans="1:121" ht="16.8" x14ac:dyDescent="0.3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5"/>
      <c r="Q12" s="145"/>
      <c r="R12" s="145"/>
      <c r="S12" s="145"/>
      <c r="T12" s="1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/>
      <c r="BP12" s="244"/>
      <c r="BQ12" s="244"/>
      <c r="BR12" s="244"/>
      <c r="BS12" s="244"/>
      <c r="BT12" s="244"/>
      <c r="BU12" s="244"/>
      <c r="BV12" s="244"/>
      <c r="BW12" s="244"/>
      <c r="BX12" s="244"/>
      <c r="BY12" s="244"/>
      <c r="BZ12" s="244"/>
      <c r="CA12" s="244"/>
      <c r="CB12" s="244"/>
      <c r="CC12" s="244"/>
      <c r="CD12" s="244"/>
      <c r="CE12" s="244"/>
      <c r="CF12" s="244"/>
      <c r="CG12" s="244"/>
      <c r="CH12" s="244"/>
      <c r="CI12" s="244"/>
      <c r="CJ12" s="244"/>
      <c r="CK12" s="244"/>
      <c r="CL12" s="244"/>
      <c r="CM12" s="2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</row>
    <row r="13" spans="1:121" ht="16.8" x14ac:dyDescent="0.3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245" t="s">
        <v>470</v>
      </c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245"/>
      <c r="BM13" s="245"/>
      <c r="BN13" s="245"/>
      <c r="BO13" s="245"/>
      <c r="BP13" s="245"/>
      <c r="BQ13" s="245"/>
      <c r="BR13" s="245"/>
      <c r="BS13" s="245"/>
      <c r="BT13" s="245"/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</row>
    <row r="14" spans="1:121" ht="15.6" x14ac:dyDescent="0.3">
      <c r="P14" s="146"/>
      <c r="Q14" s="146"/>
      <c r="R14" s="146"/>
      <c r="S14" s="1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  <c r="AW14" s="246"/>
      <c r="AX14" s="246"/>
      <c r="AY14" s="246"/>
      <c r="AZ14" s="246"/>
      <c r="BA14" s="246"/>
      <c r="BB14" s="246"/>
      <c r="BC14" s="246"/>
      <c r="BD14" s="246"/>
      <c r="BE14" s="246"/>
      <c r="BF14" s="246"/>
      <c r="BG14" s="246"/>
      <c r="BH14" s="246"/>
      <c r="BI14" s="246"/>
      <c r="BJ14" s="246"/>
      <c r="BK14" s="246"/>
      <c r="BL14" s="246"/>
      <c r="BM14" s="246"/>
      <c r="BN14" s="246"/>
      <c r="BO14" s="246"/>
      <c r="BP14" s="246"/>
      <c r="BQ14" s="246"/>
      <c r="BR14" s="246"/>
      <c r="BS14" s="246"/>
      <c r="BT14" s="246"/>
      <c r="BU14" s="246"/>
      <c r="BV14" s="246"/>
      <c r="BW14" s="246"/>
      <c r="BX14" s="246"/>
      <c r="BY14" s="246"/>
      <c r="BZ14" s="246"/>
      <c r="CA14" s="246"/>
      <c r="CB14" s="246"/>
      <c r="CC14" s="246"/>
      <c r="CD14" s="246"/>
      <c r="CE14" s="246"/>
      <c r="CF14" s="246"/>
      <c r="CG14" s="246"/>
      <c r="CH14" s="246"/>
      <c r="CI14" s="246"/>
      <c r="CJ14" s="246"/>
      <c r="CK14" s="246"/>
      <c r="CL14" s="246"/>
      <c r="CM14" s="246"/>
    </row>
    <row r="15" spans="1:121" x14ac:dyDescent="0.25">
      <c r="U15" s="245" t="s">
        <v>471</v>
      </c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</row>
    <row r="17" spans="1:116" s="147" customFormat="1" ht="14.25" customHeight="1" x14ac:dyDescent="0.25">
      <c r="A17" s="240" t="s">
        <v>472</v>
      </c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40"/>
      <c r="DI17" s="240"/>
      <c r="DJ17" s="240"/>
      <c r="DK17" s="240"/>
      <c r="DL17" s="240"/>
    </row>
    <row r="18" spans="1:116" s="147" customFormat="1" ht="20.100000000000001" customHeight="1" x14ac:dyDescent="0.25">
      <c r="A18" s="241"/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</row>
    <row r="19" spans="1:116" ht="15" customHeight="1" x14ac:dyDescent="0.25">
      <c r="A19" s="223" t="s">
        <v>473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4"/>
      <c r="AX19" s="229" t="s">
        <v>474</v>
      </c>
      <c r="AY19" s="223"/>
      <c r="AZ19" s="223"/>
      <c r="BA19" s="223"/>
      <c r="BB19" s="223"/>
      <c r="BC19" s="223"/>
      <c r="BD19" s="223"/>
      <c r="BE19" s="223"/>
      <c r="BF19" s="224"/>
      <c r="BG19" s="232" t="s">
        <v>475</v>
      </c>
      <c r="BH19" s="233"/>
      <c r="BI19" s="233"/>
      <c r="BJ19" s="233"/>
      <c r="BK19" s="233"/>
      <c r="BL19" s="233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3"/>
      <c r="CW19" s="233"/>
      <c r="CX19" s="233"/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4"/>
    </row>
    <row r="20" spans="1:116" ht="6" customHeight="1" x14ac:dyDescent="0.25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6"/>
      <c r="AX20" s="230"/>
      <c r="AY20" s="225"/>
      <c r="AZ20" s="225"/>
      <c r="BA20" s="225"/>
      <c r="BB20" s="225"/>
      <c r="BC20" s="225"/>
      <c r="BD20" s="225"/>
      <c r="BE20" s="225"/>
      <c r="BF20" s="226"/>
      <c r="BG20" s="235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7"/>
    </row>
    <row r="21" spans="1:116" ht="24" customHeight="1" x14ac:dyDescent="0.25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6"/>
      <c r="AX21" s="230"/>
      <c r="AY21" s="225"/>
      <c r="AZ21" s="225"/>
      <c r="BA21" s="225"/>
      <c r="BB21" s="225"/>
      <c r="BC21" s="225"/>
      <c r="BD21" s="225"/>
      <c r="BE21" s="225"/>
      <c r="BF21" s="226"/>
      <c r="BG21" s="238" t="s">
        <v>476</v>
      </c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 t="s">
        <v>477</v>
      </c>
      <c r="BV21" s="238"/>
      <c r="BW21" s="238"/>
      <c r="BX21" s="238"/>
      <c r="BY21" s="238"/>
      <c r="BZ21" s="238"/>
      <c r="CA21" s="238"/>
      <c r="CB21" s="238"/>
      <c r="CC21" s="238"/>
      <c r="CD21" s="238"/>
      <c r="CE21" s="238"/>
      <c r="CF21" s="238"/>
      <c r="CG21" s="238"/>
      <c r="CH21" s="238"/>
      <c r="CI21" s="229" t="s">
        <v>478</v>
      </c>
      <c r="CJ21" s="223"/>
      <c r="CK21" s="223"/>
      <c r="CL21" s="223"/>
      <c r="CM21" s="223"/>
      <c r="CN21" s="223"/>
      <c r="CO21" s="223"/>
      <c r="CP21" s="223"/>
      <c r="CQ21" s="223"/>
      <c r="CR21" s="223"/>
      <c r="CS21" s="223"/>
      <c r="CT21" s="223"/>
      <c r="CU21" s="223"/>
      <c r="CV21" s="223"/>
      <c r="CW21" s="223"/>
      <c r="CX21" s="224"/>
      <c r="CY21" s="229" t="s">
        <v>479</v>
      </c>
      <c r="CZ21" s="223"/>
      <c r="DA21" s="223"/>
      <c r="DB21" s="223"/>
      <c r="DC21" s="223"/>
      <c r="DD21" s="223"/>
      <c r="DE21" s="223"/>
      <c r="DF21" s="223"/>
      <c r="DG21" s="223"/>
      <c r="DH21" s="223"/>
      <c r="DI21" s="223"/>
      <c r="DJ21" s="223"/>
      <c r="DK21" s="223"/>
      <c r="DL21" s="224"/>
    </row>
    <row r="22" spans="1:116" ht="63" customHeight="1" x14ac:dyDescent="0.25">
      <c r="A22" s="227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8"/>
      <c r="AX22" s="231"/>
      <c r="AY22" s="227"/>
      <c r="AZ22" s="227"/>
      <c r="BA22" s="227"/>
      <c r="BB22" s="227"/>
      <c r="BC22" s="227"/>
      <c r="BD22" s="227"/>
      <c r="BE22" s="227"/>
      <c r="BF22" s="228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1"/>
      <c r="CJ22" s="227"/>
      <c r="CK22" s="227"/>
      <c r="CL22" s="227"/>
      <c r="CM22" s="227"/>
      <c r="CN22" s="227"/>
      <c r="CO22" s="227"/>
      <c r="CP22" s="227"/>
      <c r="CQ22" s="227"/>
      <c r="CR22" s="227"/>
      <c r="CS22" s="227"/>
      <c r="CT22" s="227"/>
      <c r="CU22" s="227"/>
      <c r="CV22" s="227"/>
      <c r="CW22" s="227"/>
      <c r="CX22" s="228"/>
      <c r="CY22" s="231"/>
      <c r="CZ22" s="227"/>
      <c r="DA22" s="227"/>
      <c r="DB22" s="227"/>
      <c r="DC22" s="227"/>
      <c r="DD22" s="227"/>
      <c r="DE22" s="227"/>
      <c r="DF22" s="227"/>
      <c r="DG22" s="227"/>
      <c r="DH22" s="227"/>
      <c r="DI22" s="227"/>
      <c r="DJ22" s="227"/>
      <c r="DK22" s="227"/>
      <c r="DL22" s="228"/>
    </row>
    <row r="23" spans="1:116" ht="20.100000000000001" customHeight="1" x14ac:dyDescent="0.25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1"/>
      <c r="AQ23" s="148"/>
      <c r="AR23" s="148"/>
      <c r="AS23" s="148"/>
      <c r="AT23" s="148"/>
      <c r="AU23" s="148"/>
      <c r="AV23" s="148"/>
      <c r="AW23" s="149"/>
      <c r="AX23" s="222"/>
      <c r="AY23" s="222"/>
      <c r="AZ23" s="222"/>
      <c r="BA23" s="222"/>
      <c r="BB23" s="222"/>
      <c r="BC23" s="222"/>
      <c r="BD23" s="222"/>
      <c r="BE23" s="222"/>
      <c r="BF23" s="222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</row>
    <row r="24" spans="1:116" ht="20.100000000000001" customHeight="1" x14ac:dyDescent="0.25">
      <c r="A24" s="220"/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1"/>
      <c r="AQ24" s="148"/>
      <c r="AR24" s="148"/>
      <c r="AS24" s="148"/>
      <c r="AT24" s="148"/>
      <c r="AU24" s="148"/>
      <c r="AV24" s="148"/>
      <c r="AW24" s="149"/>
      <c r="AX24" s="222"/>
      <c r="AY24" s="222"/>
      <c r="AZ24" s="222"/>
      <c r="BA24" s="222"/>
      <c r="BB24" s="222"/>
      <c r="BC24" s="222"/>
      <c r="BD24" s="222"/>
      <c r="BE24" s="222"/>
      <c r="BF24" s="222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</row>
    <row r="25" spans="1:116" ht="20.100000000000001" customHeight="1" x14ac:dyDescent="0.25">
      <c r="A25" s="220"/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1"/>
      <c r="AQ25" s="148"/>
      <c r="AR25" s="148"/>
      <c r="AS25" s="148"/>
      <c r="AT25" s="148"/>
      <c r="AU25" s="148"/>
      <c r="AV25" s="148"/>
      <c r="AW25" s="149"/>
      <c r="AX25" s="222"/>
      <c r="AY25" s="222"/>
      <c r="AZ25" s="222"/>
      <c r="BA25" s="222"/>
      <c r="BB25" s="222"/>
      <c r="BC25" s="222"/>
      <c r="BD25" s="222"/>
      <c r="BE25" s="222"/>
      <c r="BF25" s="222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</row>
    <row r="26" spans="1:116" ht="20.100000000000001" customHeight="1" x14ac:dyDescent="0.25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1"/>
      <c r="AQ26" s="148"/>
      <c r="AR26" s="148"/>
      <c r="AS26" s="148"/>
      <c r="AT26" s="148"/>
      <c r="AU26" s="148"/>
      <c r="AV26" s="148"/>
      <c r="AW26" s="149"/>
      <c r="AX26" s="222"/>
      <c r="AY26" s="222"/>
      <c r="AZ26" s="222"/>
      <c r="BA26" s="222"/>
      <c r="BB26" s="222"/>
      <c r="BC26" s="222"/>
      <c r="BD26" s="222"/>
      <c r="BE26" s="222"/>
      <c r="BF26" s="222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</row>
    <row r="27" spans="1:116" ht="20.100000000000001" customHeight="1" x14ac:dyDescent="0.25">
      <c r="A27" s="220"/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1"/>
      <c r="AQ27" s="148"/>
      <c r="AR27" s="148"/>
      <c r="AS27" s="148"/>
      <c r="AT27" s="148"/>
      <c r="AU27" s="148"/>
      <c r="AV27" s="148"/>
      <c r="AW27" s="149"/>
      <c r="AX27" s="222"/>
      <c r="AY27" s="222"/>
      <c r="AZ27" s="222"/>
      <c r="BA27" s="222"/>
      <c r="BB27" s="222"/>
      <c r="BC27" s="222"/>
      <c r="BD27" s="222"/>
      <c r="BE27" s="222"/>
      <c r="BF27" s="222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</row>
    <row r="28" spans="1:116" ht="20.100000000000001" customHeight="1" x14ac:dyDescent="0.25">
      <c r="A28" s="220"/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1"/>
      <c r="AQ28" s="148"/>
      <c r="AR28" s="148"/>
      <c r="AS28" s="148"/>
      <c r="AT28" s="148"/>
      <c r="AU28" s="148"/>
      <c r="AV28" s="148"/>
      <c r="AW28" s="149"/>
      <c r="AX28" s="222"/>
      <c r="AY28" s="222"/>
      <c r="AZ28" s="222"/>
      <c r="BA28" s="222"/>
      <c r="BB28" s="222"/>
      <c r="BC28" s="222"/>
      <c r="BD28" s="222"/>
      <c r="BE28" s="222"/>
      <c r="BF28" s="222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</row>
    <row r="29" spans="1:116" ht="20.100000000000001" customHeight="1" x14ac:dyDescent="0.25">
      <c r="A29" s="220"/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1"/>
      <c r="AQ29" s="148"/>
      <c r="AR29" s="148"/>
      <c r="AS29" s="148"/>
      <c r="AT29" s="148"/>
      <c r="AU29" s="148"/>
      <c r="AV29" s="148"/>
      <c r="AW29" s="149"/>
      <c r="AX29" s="222"/>
      <c r="AY29" s="222"/>
      <c r="AZ29" s="222"/>
      <c r="BA29" s="222"/>
      <c r="BB29" s="222"/>
      <c r="BC29" s="222"/>
      <c r="BD29" s="222"/>
      <c r="BE29" s="222"/>
      <c r="BF29" s="222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</row>
    <row r="30" spans="1:116" ht="20.100000000000001" customHeight="1" x14ac:dyDescent="0.25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1"/>
      <c r="AQ30" s="148"/>
      <c r="AR30" s="148"/>
      <c r="AS30" s="148"/>
      <c r="AT30" s="148"/>
      <c r="AU30" s="148"/>
      <c r="AV30" s="148"/>
      <c r="AW30" s="149"/>
      <c r="AX30" s="222"/>
      <c r="AY30" s="222"/>
      <c r="AZ30" s="222"/>
      <c r="BA30" s="222"/>
      <c r="BB30" s="222"/>
      <c r="BC30" s="222"/>
      <c r="BD30" s="222"/>
      <c r="BE30" s="222"/>
      <c r="BF30" s="222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</row>
    <row r="31" spans="1:116" x14ac:dyDescent="0.25">
      <c r="A31" s="150"/>
    </row>
    <row r="32" spans="1:116" ht="96.6" customHeight="1" x14ac:dyDescent="0.25">
      <c r="B32" s="217" t="s">
        <v>480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7" t="s">
        <v>481</v>
      </c>
      <c r="BF32" s="218"/>
      <c r="BG32" s="218"/>
      <c r="BH32" s="218"/>
      <c r="BI32" s="218"/>
      <c r="BJ32" s="218"/>
      <c r="BK32" s="218"/>
      <c r="BL32" s="218"/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8"/>
      <c r="BY32" s="218"/>
      <c r="BZ32" s="218"/>
      <c r="CA32" s="218"/>
      <c r="CB32" s="218"/>
      <c r="CC32" s="218"/>
      <c r="CD32" s="218"/>
      <c r="CE32" s="218"/>
      <c r="CF32" s="218"/>
      <c r="CG32" s="218"/>
      <c r="CH32" s="218"/>
      <c r="CI32" s="218"/>
      <c r="CJ32" s="218"/>
      <c r="CK32" s="218"/>
      <c r="CL32" s="218"/>
      <c r="CM32" s="218"/>
      <c r="CN32" s="218"/>
      <c r="CO32" s="218"/>
      <c r="CP32" s="218"/>
      <c r="CQ32" s="218"/>
      <c r="CR32" s="218"/>
      <c r="CS32" s="218"/>
      <c r="CT32" s="218"/>
      <c r="CU32" s="218"/>
      <c r="CV32" s="218"/>
      <c r="CW32" s="218"/>
      <c r="CX32" s="218"/>
      <c r="CY32" s="218"/>
      <c r="CZ32" s="218"/>
      <c r="DA32" s="218"/>
      <c r="DB32" s="218"/>
      <c r="DC32" s="218"/>
      <c r="DD32" s="218"/>
      <c r="DE32" s="218"/>
      <c r="DF32" s="218"/>
      <c r="DG32" s="218"/>
      <c r="DH32" s="218"/>
      <c r="DI32" s="218"/>
      <c r="DJ32" s="218"/>
      <c r="DK32" s="218"/>
    </row>
    <row r="34" spans="1:115" ht="15" customHeight="1" x14ac:dyDescent="0.25">
      <c r="A34" s="218" t="s">
        <v>482</v>
      </c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18"/>
      <c r="BQ34" s="218"/>
      <c r="BR34" s="218"/>
      <c r="BS34" s="218"/>
      <c r="BT34" s="218"/>
      <c r="BU34" s="218"/>
      <c r="BV34" s="218"/>
      <c r="BW34" s="218"/>
      <c r="BX34" s="218"/>
      <c r="BY34" s="218"/>
      <c r="BZ34" s="218"/>
      <c r="CA34" s="218"/>
      <c r="CB34" s="218"/>
      <c r="CC34" s="218"/>
      <c r="CD34" s="218"/>
      <c r="CE34" s="218"/>
      <c r="CF34" s="218"/>
      <c r="CG34" s="218"/>
      <c r="CH34" s="218"/>
      <c r="CI34" s="218"/>
      <c r="CJ34" s="218"/>
      <c r="CK34" s="218"/>
      <c r="CL34" s="218"/>
      <c r="CM34" s="218"/>
      <c r="CN34" s="218"/>
      <c r="CO34" s="218"/>
      <c r="CP34" s="218"/>
      <c r="CQ34" s="218"/>
      <c r="CR34" s="218"/>
      <c r="CS34" s="218"/>
      <c r="CT34" s="218"/>
      <c r="CU34" s="218"/>
      <c r="CV34" s="218"/>
      <c r="CW34" s="218"/>
      <c r="CX34" s="218"/>
      <c r="CY34" s="218"/>
      <c r="CZ34" s="218"/>
      <c r="DA34" s="218"/>
      <c r="DB34" s="218"/>
      <c r="DC34" s="218"/>
      <c r="DD34" s="218"/>
      <c r="DE34" s="218"/>
      <c r="DF34" s="218"/>
      <c r="DG34" s="218"/>
      <c r="DH34" s="218"/>
      <c r="DI34" s="218"/>
      <c r="DJ34" s="218"/>
      <c r="DK34" s="218"/>
    </row>
    <row r="36" spans="1:115" ht="96.6" customHeight="1" x14ac:dyDescent="0.25">
      <c r="B36" s="217" t="s">
        <v>480</v>
      </c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7" t="s">
        <v>481</v>
      </c>
      <c r="BF36" s="218"/>
      <c r="BG36" s="218"/>
      <c r="BH36" s="218"/>
      <c r="BI36" s="218"/>
      <c r="BJ36" s="218"/>
      <c r="BK36" s="218"/>
      <c r="BL36" s="218"/>
      <c r="BM36" s="218"/>
      <c r="BN36" s="218"/>
      <c r="BO36" s="218"/>
      <c r="BP36" s="218"/>
      <c r="BQ36" s="218"/>
      <c r="BR36" s="218"/>
      <c r="BS36" s="218"/>
      <c r="BT36" s="218"/>
      <c r="BU36" s="218"/>
      <c r="BV36" s="218"/>
      <c r="BW36" s="218"/>
      <c r="BX36" s="218"/>
      <c r="BY36" s="218"/>
      <c r="BZ36" s="218"/>
      <c r="CA36" s="218"/>
      <c r="CB36" s="218"/>
      <c r="CC36" s="218"/>
      <c r="CD36" s="218"/>
      <c r="CE36" s="218"/>
      <c r="CF36" s="218"/>
      <c r="CG36" s="218"/>
      <c r="CH36" s="218"/>
      <c r="CI36" s="218"/>
      <c r="CJ36" s="218"/>
      <c r="CK36" s="218"/>
      <c r="CL36" s="218"/>
      <c r="CM36" s="218"/>
      <c r="CN36" s="218"/>
      <c r="CO36" s="218"/>
      <c r="CP36" s="218"/>
      <c r="CQ36" s="218"/>
      <c r="CR36" s="218"/>
      <c r="CS36" s="218"/>
      <c r="CT36" s="218"/>
      <c r="CU36" s="218"/>
      <c r="CV36" s="218"/>
      <c r="CW36" s="218"/>
      <c r="CX36" s="218"/>
      <c r="CY36" s="218"/>
      <c r="CZ36" s="218"/>
      <c r="DA36" s="218"/>
      <c r="DB36" s="218"/>
      <c r="DC36" s="218"/>
      <c r="DD36" s="218"/>
      <c r="DE36" s="218"/>
      <c r="DF36" s="218"/>
      <c r="DG36" s="218"/>
      <c r="DH36" s="218"/>
      <c r="DI36" s="218"/>
      <c r="DJ36" s="218"/>
      <c r="DK36" s="218"/>
    </row>
  </sheetData>
  <mergeCells count="69">
    <mergeCell ref="A17:DL18"/>
    <mergeCell ref="A1:DJ1"/>
    <mergeCell ref="A2:DJ2"/>
    <mergeCell ref="A10:DK10"/>
    <mergeCell ref="A11:DK11"/>
    <mergeCell ref="U12:CM12"/>
    <mergeCell ref="U13:CM13"/>
    <mergeCell ref="U14:CM14"/>
    <mergeCell ref="U15:CM15"/>
    <mergeCell ref="A19:AW22"/>
    <mergeCell ref="AX19:BF22"/>
    <mergeCell ref="BG19:DL20"/>
    <mergeCell ref="BG21:BT22"/>
    <mergeCell ref="BU21:CH22"/>
    <mergeCell ref="CI21:CX22"/>
    <mergeCell ref="CY21:DL22"/>
    <mergeCell ref="CY24:DL24"/>
    <mergeCell ref="A23:AP23"/>
    <mergeCell ref="AX23:BF23"/>
    <mergeCell ref="BG23:BT23"/>
    <mergeCell ref="BU23:CH23"/>
    <mergeCell ref="CI23:CX23"/>
    <mergeCell ref="CY23:DL23"/>
    <mergeCell ref="A24:AP24"/>
    <mergeCell ref="AX24:BF24"/>
    <mergeCell ref="BG24:BT24"/>
    <mergeCell ref="BU24:CH24"/>
    <mergeCell ref="CI24:CX24"/>
    <mergeCell ref="CY26:DL26"/>
    <mergeCell ref="A25:AP25"/>
    <mergeCell ref="AX25:BF25"/>
    <mergeCell ref="BG25:BT25"/>
    <mergeCell ref="BU25:CH25"/>
    <mergeCell ref="CI25:CX25"/>
    <mergeCell ref="CY25:DL25"/>
    <mergeCell ref="A26:AP26"/>
    <mergeCell ref="AX26:BF26"/>
    <mergeCell ref="BG26:BT26"/>
    <mergeCell ref="BU26:CH26"/>
    <mergeCell ref="CI26:CX26"/>
    <mergeCell ref="CY28:DL28"/>
    <mergeCell ref="A27:AP27"/>
    <mergeCell ref="AX27:BF27"/>
    <mergeCell ref="BG27:BT27"/>
    <mergeCell ref="BU27:CH27"/>
    <mergeCell ref="CI27:CX27"/>
    <mergeCell ref="CY27:DL27"/>
    <mergeCell ref="A28:AP28"/>
    <mergeCell ref="AX28:BF28"/>
    <mergeCell ref="BG28:BT28"/>
    <mergeCell ref="BU28:CH28"/>
    <mergeCell ref="CI28:CX28"/>
    <mergeCell ref="CY30:DL30"/>
    <mergeCell ref="A29:AP29"/>
    <mergeCell ref="AX29:BF29"/>
    <mergeCell ref="BG29:BT29"/>
    <mergeCell ref="BU29:CH29"/>
    <mergeCell ref="CI29:CX29"/>
    <mergeCell ref="CY29:DL29"/>
    <mergeCell ref="A30:AP30"/>
    <mergeCell ref="AX30:BF30"/>
    <mergeCell ref="BG30:BT30"/>
    <mergeCell ref="BU30:CH30"/>
    <mergeCell ref="CI30:CX30"/>
    <mergeCell ref="B32:BD32"/>
    <mergeCell ref="BE32:DK32"/>
    <mergeCell ref="A34:DK34"/>
    <mergeCell ref="B36:BD36"/>
    <mergeCell ref="BE36:DK36"/>
  </mergeCells>
  <pageMargins left="0.59055118110236227" right="0.59055118110236227" top="0.59055118110236227" bottom="0.39370078740157483" header="0.196850393700787" footer="0.196850393700787"/>
  <pageSetup paperSize="9" scale="91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0D30-EDE6-41E4-837C-7620759C287F}">
  <sheetPr>
    <tabColor rgb="FFFFFF00"/>
  </sheetPr>
  <dimension ref="A1:N26"/>
  <sheetViews>
    <sheetView workbookViewId="0">
      <selection activeCell="B14" sqref="B14"/>
    </sheetView>
  </sheetViews>
  <sheetFormatPr defaultColWidth="9.109375" defaultRowHeight="14.4" x14ac:dyDescent="0.3"/>
  <cols>
    <col min="1" max="1" width="21.6640625" style="1" customWidth="1"/>
    <col min="2" max="2" width="13.88671875" style="2" bestFit="1" customWidth="1"/>
    <col min="3" max="3" width="13.88671875" style="2" customWidth="1"/>
    <col min="4" max="4" width="12.33203125" style="2" customWidth="1"/>
    <col min="5" max="5" width="13" style="2" bestFit="1" customWidth="1"/>
    <col min="6" max="6" width="12.33203125" style="2" bestFit="1" customWidth="1"/>
    <col min="7" max="7" width="9.109375" style="1"/>
    <col min="8" max="8" width="15.109375" style="1" customWidth="1"/>
    <col min="9" max="9" width="13" style="1" customWidth="1"/>
    <col min="10" max="12" width="9.109375" style="1"/>
    <col min="13" max="13" width="11.5546875" style="1" bestFit="1" customWidth="1"/>
    <col min="14" max="16384" width="9.109375" style="1"/>
  </cols>
  <sheetData>
    <row r="1" spans="1:14" x14ac:dyDescent="0.3">
      <c r="B1" s="2" t="s">
        <v>29</v>
      </c>
      <c r="C1" s="2" t="s">
        <v>30</v>
      </c>
      <c r="E1" s="2" t="s">
        <v>31</v>
      </c>
    </row>
    <row r="2" spans="1:14" x14ac:dyDescent="0.3">
      <c r="A2" s="1" t="s">
        <v>32</v>
      </c>
      <c r="B2" s="2">
        <v>399337.44840000005</v>
      </c>
      <c r="C2" s="2">
        <v>79867.490000000005</v>
      </c>
      <c r="E2" s="2">
        <v>479204.94</v>
      </c>
    </row>
    <row r="3" spans="1:14" x14ac:dyDescent="0.3">
      <c r="A3" s="1" t="s">
        <v>33</v>
      </c>
      <c r="B3" s="2">
        <v>79349378.209999993</v>
      </c>
      <c r="C3" s="2">
        <v>15869875.640000001</v>
      </c>
      <c r="E3" s="2">
        <v>95219253.849999994</v>
      </c>
    </row>
    <row r="4" spans="1:14" x14ac:dyDescent="0.3">
      <c r="A4" s="1" t="s">
        <v>34</v>
      </c>
      <c r="B4" s="2">
        <f>B2+B3</f>
        <v>79748715.658399999</v>
      </c>
    </row>
    <row r="5" spans="1:14" x14ac:dyDescent="0.3">
      <c r="H5" s="1" t="s">
        <v>35</v>
      </c>
      <c r="I5" s="1" t="s">
        <v>36</v>
      </c>
    </row>
    <row r="6" spans="1:14" x14ac:dyDescent="0.3">
      <c r="A6" s="1" t="s">
        <v>41</v>
      </c>
      <c r="B6" s="2">
        <v>30098199.800000001</v>
      </c>
      <c r="C6" s="2">
        <v>6019639.96</v>
      </c>
      <c r="E6" s="2">
        <v>36117839.759999998</v>
      </c>
      <c r="H6" s="2">
        <f>E6*0.05</f>
        <v>1805891.9879999999</v>
      </c>
      <c r="I6" s="2">
        <f>H6/1.2*0.2</f>
        <v>300981.99800000002</v>
      </c>
    </row>
    <row r="8" spans="1:14" x14ac:dyDescent="0.3">
      <c r="A8" s="3" t="s">
        <v>42</v>
      </c>
    </row>
    <row r="9" spans="1:14" x14ac:dyDescent="0.3">
      <c r="B9" s="2" t="s">
        <v>29</v>
      </c>
      <c r="C9" s="2" t="s">
        <v>12</v>
      </c>
      <c r="E9" s="2" t="s">
        <v>37</v>
      </c>
    </row>
    <row r="10" spans="1:14" x14ac:dyDescent="0.3">
      <c r="A10" s="1" t="s">
        <v>32</v>
      </c>
      <c r="B10" s="2">
        <f>B2</f>
        <v>399337.44840000005</v>
      </c>
      <c r="C10" s="2">
        <f>B10*0.22</f>
        <v>87854.238648000013</v>
      </c>
      <c r="E10" s="2">
        <f>B10+C10</f>
        <v>487191.68704800005</v>
      </c>
      <c r="F10" s="2">
        <f>B10*1.22</f>
        <v>487191.68704800005</v>
      </c>
    </row>
    <row r="11" spans="1:14" x14ac:dyDescent="0.3">
      <c r="A11" s="1" t="s">
        <v>496</v>
      </c>
      <c r="B11" s="2">
        <f>B3-B6</f>
        <v>49251178.409999996</v>
      </c>
      <c r="C11" s="2">
        <f>B11*0.22</f>
        <v>10835259.2502</v>
      </c>
      <c r="E11" s="2">
        <f>B11+C11</f>
        <v>60086437.6602</v>
      </c>
      <c r="F11" s="2">
        <f>B11*1.22</f>
        <v>60086437.660199992</v>
      </c>
      <c r="H11" s="1" t="s">
        <v>35</v>
      </c>
      <c r="I11" s="1" t="s">
        <v>43</v>
      </c>
    </row>
    <row r="12" spans="1:14" s="159" customFormat="1" x14ac:dyDescent="0.3">
      <c r="A12" s="159" t="s">
        <v>45</v>
      </c>
      <c r="B12" s="160">
        <f>'ЛСР на 2026г._22%+дав.мат.'!N1164</f>
        <v>8291857.2000000002</v>
      </c>
      <c r="C12" s="160">
        <f>'ЛСР на 2026г._22%+дав.мат.'!N1165</f>
        <v>1824208.584</v>
      </c>
      <c r="D12" s="160"/>
      <c r="E12" s="160">
        <f>'ЛСР на 2026г._22%+дав.мат.'!N1166</f>
        <v>10116065.784</v>
      </c>
      <c r="F12" s="160"/>
      <c r="N12" s="160"/>
    </row>
    <row r="13" spans="1:14" s="159" customFormat="1" x14ac:dyDescent="0.3">
      <c r="A13" s="159" t="s">
        <v>46</v>
      </c>
      <c r="B13" s="160" t="e">
        <f>#REF!</f>
        <v>#REF!</v>
      </c>
      <c r="C13" s="160" t="e">
        <f>#REF!</f>
        <v>#REF!</v>
      </c>
      <c r="D13" s="160"/>
      <c r="E13" s="160" t="e">
        <f>#REF!</f>
        <v>#REF!</v>
      </c>
      <c r="F13" s="160"/>
      <c r="N13" s="160"/>
    </row>
    <row r="14" spans="1:14" x14ac:dyDescent="0.3">
      <c r="A14" s="3" t="s">
        <v>44</v>
      </c>
      <c r="B14" s="4">
        <f>B10+B11</f>
        <v>49650515.858399995</v>
      </c>
      <c r="C14" s="4">
        <f>C10+C11</f>
        <v>10923113.488847999</v>
      </c>
      <c r="D14" s="4"/>
      <c r="E14" s="4">
        <f>E10+E11</f>
        <v>60573629.347248003</v>
      </c>
      <c r="H14" s="2">
        <f>E14*0.05</f>
        <v>3028681.4673624001</v>
      </c>
      <c r="I14" s="2">
        <f>H14/1.22*0.22</f>
        <v>546155.67444240011</v>
      </c>
      <c r="M14" s="5"/>
      <c r="N14" s="6"/>
    </row>
    <row r="16" spans="1:14" x14ac:dyDescent="0.3">
      <c r="A16" s="1" t="s">
        <v>38</v>
      </c>
    </row>
    <row r="17" spans="1:8" x14ac:dyDescent="0.3">
      <c r="B17" s="2" t="s">
        <v>29</v>
      </c>
      <c r="C17" s="2" t="s">
        <v>30</v>
      </c>
      <c r="D17" s="2" t="s">
        <v>12</v>
      </c>
      <c r="E17" s="2" t="s">
        <v>39</v>
      </c>
    </row>
    <row r="18" spans="1:8" x14ac:dyDescent="0.3">
      <c r="B18" s="2">
        <f>B6+B10+B11</f>
        <v>79748715.658399999</v>
      </c>
      <c r="C18" s="2">
        <f>C6</f>
        <v>6019639.96</v>
      </c>
      <c r="D18" s="2">
        <f>C10+C11</f>
        <v>10923113.488847999</v>
      </c>
      <c r="E18" s="2">
        <f>E6+E10+E11</f>
        <v>96691469.107248008</v>
      </c>
    </row>
    <row r="19" spans="1:8" x14ac:dyDescent="0.3">
      <c r="E19" s="2">
        <f>E6+E14</f>
        <v>96691469.107248008</v>
      </c>
      <c r="F19" s="2">
        <f>E18-E3</f>
        <v>1472215.2572480142</v>
      </c>
    </row>
    <row r="22" spans="1:8" x14ac:dyDescent="0.3">
      <c r="A22" s="1" t="s">
        <v>40</v>
      </c>
      <c r="E22" s="2">
        <f>E18*0.05</f>
        <v>4834573.455362401</v>
      </c>
      <c r="H22" s="2">
        <f>H6+H14</f>
        <v>4834573.4553624</v>
      </c>
    </row>
    <row r="25" spans="1:8" x14ac:dyDescent="0.3">
      <c r="B25" s="138" t="e">
        <f>B12+B13</f>
        <v>#REF!</v>
      </c>
      <c r="C25" s="138" t="e">
        <f>C12+C13</f>
        <v>#REF!</v>
      </c>
      <c r="D25" s="138"/>
      <c r="E25" s="138" t="e">
        <f t="shared" ref="E25" si="0">E12+E13</f>
        <v>#REF!</v>
      </c>
    </row>
    <row r="26" spans="1:8" x14ac:dyDescent="0.3">
      <c r="B26" s="138" t="e">
        <f>B11-B25</f>
        <v>#REF!</v>
      </c>
      <c r="C26" s="138" t="e">
        <f>C11-C25</f>
        <v>#REF!</v>
      </c>
      <c r="D26" s="138"/>
      <c r="E26" s="138" t="e">
        <f t="shared" ref="E26" si="1">E11-E25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D553-8B6E-402B-8941-752DD1C25226}">
  <sheetPr>
    <tabColor rgb="FFFFFF00"/>
    <pageSetUpPr fitToPage="1"/>
  </sheetPr>
  <dimension ref="A1:R43"/>
  <sheetViews>
    <sheetView workbookViewId="0">
      <selection activeCell="E4" sqref="E4:E5"/>
    </sheetView>
  </sheetViews>
  <sheetFormatPr defaultColWidth="9.109375" defaultRowHeight="14.4" outlineLevelCol="1" x14ac:dyDescent="0.3"/>
  <cols>
    <col min="1" max="1" width="9.109375" style="183"/>
    <col min="2" max="2" width="35.33203125" style="163" bestFit="1" customWidth="1"/>
    <col min="3" max="5" width="16.5546875" style="163" customWidth="1"/>
    <col min="6" max="9" width="16.5546875" style="163" customWidth="1" outlineLevel="1"/>
    <col min="10" max="10" width="16.5546875" style="163" customWidth="1"/>
    <col min="11" max="11" width="37.88671875" style="163" customWidth="1"/>
    <col min="12" max="12" width="15.33203125" style="163" customWidth="1"/>
    <col min="13" max="13" width="3" style="163" customWidth="1"/>
    <col min="14" max="14" width="14.33203125" style="163" bestFit="1" customWidth="1"/>
    <col min="15" max="15" width="9.109375" style="163"/>
    <col min="16" max="16" width="12.109375" style="177" bestFit="1" customWidth="1"/>
    <col min="17" max="17" width="9.109375" style="163"/>
    <col min="18" max="18" width="14.33203125" style="163" bestFit="1" customWidth="1"/>
    <col min="19" max="16384" width="9.109375" style="163"/>
  </cols>
  <sheetData>
    <row r="1" spans="1:16" s="162" customFormat="1" x14ac:dyDescent="0.3">
      <c r="A1" s="161" t="s">
        <v>498</v>
      </c>
      <c r="D1" s="163"/>
      <c r="E1" s="163"/>
      <c r="F1" s="163"/>
      <c r="G1" s="163"/>
      <c r="H1" s="163"/>
      <c r="I1" s="163"/>
      <c r="J1" s="163"/>
      <c r="P1" s="164"/>
    </row>
    <row r="2" spans="1:16" s="162" customFormat="1" x14ac:dyDescent="0.3">
      <c r="A2" s="161" t="s">
        <v>499</v>
      </c>
      <c r="D2" s="163"/>
      <c r="E2" s="163"/>
      <c r="F2" s="163"/>
      <c r="G2" s="163"/>
      <c r="H2" s="163"/>
      <c r="I2" s="163"/>
      <c r="J2" s="163"/>
      <c r="P2" s="164"/>
    </row>
    <row r="4" spans="1:16" s="167" customFormat="1" ht="27.6" x14ac:dyDescent="0.3">
      <c r="A4" s="249" t="s">
        <v>2</v>
      </c>
      <c r="B4" s="249" t="s">
        <v>500</v>
      </c>
      <c r="C4" s="249" t="s">
        <v>501</v>
      </c>
      <c r="D4" s="249" t="s">
        <v>502</v>
      </c>
      <c r="E4" s="249" t="s">
        <v>503</v>
      </c>
      <c r="F4" s="247" t="s">
        <v>584</v>
      </c>
      <c r="G4" s="248"/>
      <c r="H4" s="165"/>
      <c r="I4" s="165"/>
      <c r="J4" s="166" t="s">
        <v>497</v>
      </c>
      <c r="K4" s="165" t="s">
        <v>504</v>
      </c>
      <c r="L4" s="165" t="s">
        <v>505</v>
      </c>
      <c r="P4" s="168"/>
    </row>
    <row r="5" spans="1:16" s="167" customFormat="1" ht="18" x14ac:dyDescent="0.3">
      <c r="A5" s="250"/>
      <c r="B5" s="250"/>
      <c r="C5" s="250"/>
      <c r="D5" s="250"/>
      <c r="E5" s="250"/>
      <c r="F5" s="165" t="s">
        <v>585</v>
      </c>
      <c r="G5" s="165" t="s">
        <v>586</v>
      </c>
      <c r="H5" s="165"/>
      <c r="I5" s="165"/>
      <c r="J5" s="166"/>
      <c r="K5" s="165"/>
      <c r="L5" s="165"/>
      <c r="P5" s="168"/>
    </row>
    <row r="6" spans="1:16" s="162" customFormat="1" x14ac:dyDescent="0.3">
      <c r="A6" s="169">
        <v>1</v>
      </c>
      <c r="B6" s="170" t="s">
        <v>506</v>
      </c>
      <c r="C6" s="171">
        <f>SUM(C7:C23)</f>
        <v>29240163.000000004</v>
      </c>
      <c r="D6" s="171">
        <f>SUM(D7:D23)</f>
        <v>5858211.0700000003</v>
      </c>
      <c r="E6" s="171">
        <f>SUM(E7:E23)</f>
        <v>4709089.0199999996</v>
      </c>
      <c r="F6" s="171"/>
      <c r="G6" s="171"/>
      <c r="H6" s="171"/>
      <c r="I6" s="171"/>
      <c r="J6" s="171">
        <f>C6-D6-E6-F6-G6-H6-I6</f>
        <v>18672862.910000004</v>
      </c>
      <c r="K6" s="172" t="s">
        <v>507</v>
      </c>
      <c r="L6" s="172"/>
      <c r="N6" s="164"/>
      <c r="P6" s="164"/>
    </row>
    <row r="7" spans="1:16" ht="28.2" x14ac:dyDescent="0.3">
      <c r="A7" s="173" t="s">
        <v>508</v>
      </c>
      <c r="B7" s="174" t="s">
        <v>509</v>
      </c>
      <c r="C7" s="175">
        <v>1437782.92</v>
      </c>
      <c r="D7" s="175"/>
      <c r="E7" s="175"/>
      <c r="F7" s="175"/>
      <c r="G7" s="175"/>
      <c r="H7" s="175"/>
      <c r="I7" s="175"/>
      <c r="J7" s="175">
        <f>C7-D7-E7-F7-G7-H7-I7</f>
        <v>1437782.92</v>
      </c>
      <c r="K7" s="176" t="s">
        <v>510</v>
      </c>
      <c r="L7" s="176">
        <v>410900560</v>
      </c>
      <c r="N7" s="177"/>
    </row>
    <row r="8" spans="1:16" ht="28.2" x14ac:dyDescent="0.3">
      <c r="A8" s="173" t="s">
        <v>511</v>
      </c>
      <c r="B8" s="174" t="s">
        <v>512</v>
      </c>
      <c r="C8" s="175">
        <v>2535783.4500000002</v>
      </c>
      <c r="D8" s="175"/>
      <c r="E8" s="175"/>
      <c r="F8" s="175"/>
      <c r="G8" s="175"/>
      <c r="H8" s="175"/>
      <c r="I8" s="175"/>
      <c r="J8" s="175">
        <f t="shared" ref="J8:J36" si="0">C8-D8-E8-F8-G8-H8-I8</f>
        <v>2535783.4500000002</v>
      </c>
      <c r="K8" s="176" t="s">
        <v>513</v>
      </c>
      <c r="L8" s="176">
        <v>410110560</v>
      </c>
      <c r="N8" s="177"/>
    </row>
    <row r="9" spans="1:16" ht="28.2" x14ac:dyDescent="0.3">
      <c r="A9" s="173" t="s">
        <v>514</v>
      </c>
      <c r="B9" s="174" t="s">
        <v>515</v>
      </c>
      <c r="C9" s="175">
        <v>2829003.07</v>
      </c>
      <c r="D9" s="175"/>
      <c r="E9" s="175"/>
      <c r="F9" s="175"/>
      <c r="G9" s="175"/>
      <c r="H9" s="175"/>
      <c r="I9" s="175"/>
      <c r="J9" s="175">
        <f t="shared" si="0"/>
        <v>2829003.07</v>
      </c>
      <c r="K9" s="176" t="s">
        <v>516</v>
      </c>
      <c r="L9" s="176">
        <v>410800560</v>
      </c>
      <c r="N9" s="177"/>
    </row>
    <row r="10" spans="1:16" ht="28.2" x14ac:dyDescent="0.3">
      <c r="A10" s="173" t="s">
        <v>517</v>
      </c>
      <c r="B10" s="174" t="s">
        <v>518</v>
      </c>
      <c r="C10" s="175">
        <v>3308473.79</v>
      </c>
      <c r="D10" s="175"/>
      <c r="E10" s="175"/>
      <c r="F10" s="175"/>
      <c r="G10" s="175"/>
      <c r="H10" s="175"/>
      <c r="I10" s="175"/>
      <c r="J10" s="175">
        <f t="shared" si="0"/>
        <v>3308473.79</v>
      </c>
      <c r="K10" s="176" t="s">
        <v>519</v>
      </c>
      <c r="L10" s="176">
        <v>410000560</v>
      </c>
      <c r="N10" s="177"/>
    </row>
    <row r="11" spans="1:16" ht="28.2" x14ac:dyDescent="0.3">
      <c r="A11" s="173" t="s">
        <v>520</v>
      </c>
      <c r="B11" s="174" t="s">
        <v>521</v>
      </c>
      <c r="C11" s="175">
        <v>398929.7</v>
      </c>
      <c r="D11" s="175"/>
      <c r="E11" s="175"/>
      <c r="F11" s="175"/>
      <c r="G11" s="175"/>
      <c r="H11" s="175"/>
      <c r="I11" s="175"/>
      <c r="J11" s="175">
        <f t="shared" si="0"/>
        <v>398929.7</v>
      </c>
      <c r="K11" s="176" t="s">
        <v>522</v>
      </c>
      <c r="L11" s="176">
        <v>410009965</v>
      </c>
      <c r="N11" s="177"/>
    </row>
    <row r="12" spans="1:16" ht="28.2" x14ac:dyDescent="0.3">
      <c r="A12" s="173" t="s">
        <v>523</v>
      </c>
      <c r="B12" s="174" t="s">
        <v>524</v>
      </c>
      <c r="C12" s="175">
        <v>144722.13</v>
      </c>
      <c r="D12" s="175"/>
      <c r="E12" s="175"/>
      <c r="F12" s="175"/>
      <c r="G12" s="175"/>
      <c r="H12" s="175"/>
      <c r="I12" s="175"/>
      <c r="J12" s="175">
        <f t="shared" si="0"/>
        <v>144722.13</v>
      </c>
      <c r="K12" s="176" t="s">
        <v>516</v>
      </c>
      <c r="L12" s="176">
        <v>410800560</v>
      </c>
      <c r="N12" s="177"/>
    </row>
    <row r="13" spans="1:16" ht="28.2" x14ac:dyDescent="0.3">
      <c r="A13" s="173" t="s">
        <v>525</v>
      </c>
      <c r="B13" s="174" t="s">
        <v>526</v>
      </c>
      <c r="C13" s="175">
        <v>175554.24</v>
      </c>
      <c r="D13" s="175"/>
      <c r="E13" s="175"/>
      <c r="F13" s="175"/>
      <c r="G13" s="175"/>
      <c r="H13" s="175"/>
      <c r="I13" s="175"/>
      <c r="J13" s="175">
        <f t="shared" si="0"/>
        <v>175554.24</v>
      </c>
      <c r="K13" s="176" t="s">
        <v>522</v>
      </c>
      <c r="L13" s="176">
        <v>410009965</v>
      </c>
      <c r="N13" s="177"/>
    </row>
    <row r="14" spans="1:16" ht="28.2" x14ac:dyDescent="0.3">
      <c r="A14" s="173" t="s">
        <v>527</v>
      </c>
      <c r="B14" s="178" t="s">
        <v>528</v>
      </c>
      <c r="C14" s="175">
        <v>2185304.2000000002</v>
      </c>
      <c r="D14" s="179">
        <v>2119329.9</v>
      </c>
      <c r="E14" s="175"/>
      <c r="F14" s="175"/>
      <c r="G14" s="175"/>
      <c r="H14" s="175"/>
      <c r="I14" s="175"/>
      <c r="J14" s="175">
        <f t="shared" si="0"/>
        <v>65974.300000000279</v>
      </c>
      <c r="K14" s="176" t="s">
        <v>529</v>
      </c>
      <c r="L14" s="176">
        <v>410600560</v>
      </c>
      <c r="N14" s="177"/>
    </row>
    <row r="15" spans="1:16" ht="28.2" x14ac:dyDescent="0.3">
      <c r="A15" s="173" t="s">
        <v>530</v>
      </c>
      <c r="B15" s="178" t="s">
        <v>531</v>
      </c>
      <c r="C15" s="175">
        <v>184363.41</v>
      </c>
      <c r="D15" s="179">
        <v>178797.48</v>
      </c>
      <c r="E15" s="175"/>
      <c r="F15" s="175"/>
      <c r="G15" s="175"/>
      <c r="H15" s="175"/>
      <c r="I15" s="175"/>
      <c r="J15" s="175">
        <f t="shared" si="0"/>
        <v>5565.929999999993</v>
      </c>
      <c r="K15" s="176" t="s">
        <v>529</v>
      </c>
      <c r="L15" s="176">
        <v>410600560</v>
      </c>
      <c r="N15" s="177"/>
    </row>
    <row r="16" spans="1:16" ht="28.2" x14ac:dyDescent="0.3">
      <c r="A16" s="173" t="s">
        <v>532</v>
      </c>
      <c r="B16" s="178" t="s">
        <v>533</v>
      </c>
      <c r="C16" s="175">
        <v>707880</v>
      </c>
      <c r="D16" s="179">
        <v>686509.11</v>
      </c>
      <c r="E16" s="175"/>
      <c r="F16" s="175"/>
      <c r="G16" s="175"/>
      <c r="H16" s="175"/>
      <c r="I16" s="175"/>
      <c r="J16" s="175">
        <f t="shared" si="0"/>
        <v>21370.890000000014</v>
      </c>
      <c r="K16" s="180" t="s">
        <v>534</v>
      </c>
      <c r="L16" s="176">
        <v>410300560</v>
      </c>
      <c r="N16" s="177"/>
    </row>
    <row r="17" spans="1:18" ht="28.2" x14ac:dyDescent="0.3">
      <c r="A17" s="173" t="s">
        <v>535</v>
      </c>
      <c r="B17" s="178" t="s">
        <v>536</v>
      </c>
      <c r="C17" s="175">
        <v>402075.84</v>
      </c>
      <c r="D17" s="179">
        <v>389937.18</v>
      </c>
      <c r="E17" s="175"/>
      <c r="F17" s="175"/>
      <c r="G17" s="175"/>
      <c r="H17" s="175"/>
      <c r="I17" s="175"/>
      <c r="J17" s="175">
        <f t="shared" si="0"/>
        <v>12138.660000000033</v>
      </c>
      <c r="K17" s="180" t="s">
        <v>537</v>
      </c>
      <c r="L17" s="176">
        <v>410100655</v>
      </c>
      <c r="N17" s="177"/>
    </row>
    <row r="18" spans="1:18" x14ac:dyDescent="0.3">
      <c r="A18" s="173" t="s">
        <v>538</v>
      </c>
      <c r="B18" s="181" t="s">
        <v>539</v>
      </c>
      <c r="C18" s="175">
        <v>622934.4</v>
      </c>
      <c r="D18" s="179"/>
      <c r="E18" s="175"/>
      <c r="F18" s="175"/>
      <c r="G18" s="175"/>
      <c r="H18" s="175"/>
      <c r="I18" s="175"/>
      <c r="J18" s="175">
        <f t="shared" si="0"/>
        <v>622934.4</v>
      </c>
      <c r="K18" s="180" t="s">
        <v>534</v>
      </c>
      <c r="L18" s="176">
        <v>410300560</v>
      </c>
      <c r="N18" s="182" t="s">
        <v>540</v>
      </c>
      <c r="O18" s="183" t="s">
        <v>541</v>
      </c>
      <c r="P18" s="183" t="s">
        <v>497</v>
      </c>
    </row>
    <row r="19" spans="1:18" x14ac:dyDescent="0.3">
      <c r="A19" s="173" t="s">
        <v>542</v>
      </c>
      <c r="B19" s="178" t="s">
        <v>543</v>
      </c>
      <c r="C19" s="175">
        <v>4037118.27</v>
      </c>
      <c r="D19" s="179">
        <v>2483637.4</v>
      </c>
      <c r="E19" s="184"/>
      <c r="F19" s="175"/>
      <c r="G19" s="175"/>
      <c r="H19" s="175"/>
      <c r="I19" s="175"/>
      <c r="J19" s="185">
        <f t="shared" si="0"/>
        <v>1553480.87</v>
      </c>
      <c r="K19" s="176" t="s">
        <v>544</v>
      </c>
      <c r="L19" s="176">
        <v>410500560</v>
      </c>
      <c r="N19" s="164">
        <f>N20+N21</f>
        <v>0.19416828045726009</v>
      </c>
      <c r="O19" s="164">
        <v>0.161</v>
      </c>
      <c r="P19" s="164">
        <f>P20+P21</f>
        <v>3.3168280457260071E-2</v>
      </c>
    </row>
    <row r="20" spans="1:18" x14ac:dyDescent="0.3">
      <c r="A20" s="186" t="s">
        <v>545</v>
      </c>
      <c r="B20" s="187" t="s">
        <v>546</v>
      </c>
      <c r="C20" s="188">
        <v>2856059.82</v>
      </c>
      <c r="D20" s="188"/>
      <c r="E20" s="188">
        <v>2369142.69</v>
      </c>
      <c r="F20" s="188"/>
      <c r="G20" s="188"/>
      <c r="H20" s="188"/>
      <c r="I20" s="188"/>
      <c r="J20" s="189">
        <f t="shared" si="0"/>
        <v>486917.12999999989</v>
      </c>
      <c r="K20" s="190" t="s">
        <v>547</v>
      </c>
      <c r="L20" s="190">
        <v>410400560</v>
      </c>
      <c r="N20" s="177">
        <f>C20/C6</f>
        <v>9.7675919932457264E-2</v>
      </c>
      <c r="O20" s="177">
        <v>8.1000000000000003E-2</v>
      </c>
      <c r="P20" s="177">
        <f>N20-O20</f>
        <v>1.6675919932457262E-2</v>
      </c>
    </row>
    <row r="21" spans="1:18" x14ac:dyDescent="0.3">
      <c r="A21" s="186" t="s">
        <v>548</v>
      </c>
      <c r="B21" s="187" t="s">
        <v>549</v>
      </c>
      <c r="C21" s="188">
        <v>2821452.35</v>
      </c>
      <c r="D21" s="188"/>
      <c r="E21" s="188">
        <v>2339946.33</v>
      </c>
      <c r="F21" s="188"/>
      <c r="G21" s="188"/>
      <c r="H21" s="188"/>
      <c r="I21" s="188"/>
      <c r="J21" s="189">
        <f t="shared" si="0"/>
        <v>481506.02</v>
      </c>
      <c r="K21" s="190" t="s">
        <v>534</v>
      </c>
      <c r="L21" s="190">
        <v>410300560</v>
      </c>
      <c r="N21" s="177">
        <f>C21/C6</f>
        <v>9.6492360524802812E-2</v>
      </c>
      <c r="O21" s="177">
        <f>O19-O20</f>
        <v>0.08</v>
      </c>
      <c r="P21" s="177">
        <f>N21-O21</f>
        <v>1.649236052480281E-2</v>
      </c>
    </row>
    <row r="22" spans="1:18" ht="28.2" x14ac:dyDescent="0.3">
      <c r="A22" s="173" t="s">
        <v>550</v>
      </c>
      <c r="B22" s="178" t="s">
        <v>551</v>
      </c>
      <c r="C22" s="175">
        <v>1182946.1299999999</v>
      </c>
      <c r="D22" s="175"/>
      <c r="E22" s="175"/>
      <c r="F22" s="175"/>
      <c r="G22" s="175"/>
      <c r="H22" s="175"/>
      <c r="I22" s="175"/>
      <c r="J22" s="175">
        <f t="shared" si="0"/>
        <v>1182946.1299999999</v>
      </c>
      <c r="K22" s="176" t="s">
        <v>552</v>
      </c>
      <c r="L22" s="176">
        <v>410700560</v>
      </c>
      <c r="N22" s="177"/>
    </row>
    <row r="23" spans="1:18" x14ac:dyDescent="0.3">
      <c r="A23" s="191" t="s">
        <v>553</v>
      </c>
      <c r="B23" s="178" t="s">
        <v>554</v>
      </c>
      <c r="C23" s="175">
        <v>3409779.28</v>
      </c>
      <c r="D23" s="175"/>
      <c r="E23" s="175"/>
      <c r="F23" s="175"/>
      <c r="G23" s="175"/>
      <c r="H23" s="175"/>
      <c r="I23" s="175"/>
      <c r="J23" s="175">
        <f t="shared" si="0"/>
        <v>3409779.28</v>
      </c>
      <c r="K23" s="176" t="s">
        <v>529</v>
      </c>
      <c r="L23" s="176">
        <v>410600560</v>
      </c>
      <c r="N23" s="177"/>
    </row>
    <row r="24" spans="1:18" s="162" customFormat="1" x14ac:dyDescent="0.3">
      <c r="A24" s="169">
        <v>2</v>
      </c>
      <c r="B24" s="192" t="s">
        <v>555</v>
      </c>
      <c r="C24" s="171">
        <f>SUM(C25:C27)</f>
        <v>146665.94</v>
      </c>
      <c r="D24" s="171">
        <f>SUM(D25:D27)</f>
        <v>0</v>
      </c>
      <c r="E24" s="171"/>
      <c r="F24" s="171"/>
      <c r="G24" s="171"/>
      <c r="H24" s="171"/>
      <c r="I24" s="171"/>
      <c r="J24" s="171">
        <f t="shared" si="0"/>
        <v>146665.94</v>
      </c>
      <c r="K24" s="172" t="s">
        <v>556</v>
      </c>
      <c r="L24" s="172"/>
      <c r="P24" s="164"/>
    </row>
    <row r="25" spans="1:18" x14ac:dyDescent="0.3">
      <c r="A25" s="173" t="s">
        <v>557</v>
      </c>
      <c r="B25" s="178" t="s">
        <v>558</v>
      </c>
      <c r="C25" s="175">
        <v>48684.51</v>
      </c>
      <c r="D25" s="175"/>
      <c r="E25" s="175"/>
      <c r="F25" s="175"/>
      <c r="G25" s="175"/>
      <c r="H25" s="175"/>
      <c r="I25" s="175"/>
      <c r="J25" s="175">
        <f t="shared" si="0"/>
        <v>48684.51</v>
      </c>
      <c r="K25" s="176" t="s">
        <v>537</v>
      </c>
      <c r="L25" s="176">
        <v>410100655</v>
      </c>
      <c r="N25" s="213">
        <v>47767.38</v>
      </c>
      <c r="O25" s="215">
        <f>O31</f>
        <v>1.0192000000000001</v>
      </c>
      <c r="P25" s="213">
        <f>N25*O25</f>
        <v>48684.513696000002</v>
      </c>
      <c r="Q25" s="213">
        <f>J25-P25</f>
        <v>-3.6959999997634441E-3</v>
      </c>
    </row>
    <row r="26" spans="1:18" x14ac:dyDescent="0.3">
      <c r="A26" s="173" t="s">
        <v>559</v>
      </c>
      <c r="B26" s="178" t="s">
        <v>560</v>
      </c>
      <c r="C26" s="175">
        <v>48684.51</v>
      </c>
      <c r="D26" s="175"/>
      <c r="E26" s="175"/>
      <c r="F26" s="175"/>
      <c r="G26" s="175"/>
      <c r="H26" s="175"/>
      <c r="I26" s="175"/>
      <c r="J26" s="175">
        <f t="shared" si="0"/>
        <v>48684.51</v>
      </c>
      <c r="K26" s="176" t="s">
        <v>537</v>
      </c>
      <c r="L26" s="176">
        <v>410100655</v>
      </c>
      <c r="N26" s="213">
        <v>47767.38</v>
      </c>
      <c r="O26" s="215">
        <f>O25</f>
        <v>1.0192000000000001</v>
      </c>
      <c r="P26" s="213">
        <f t="shared" ref="P26:P27" si="1">N26*O26</f>
        <v>48684.513696000002</v>
      </c>
      <c r="Q26" s="213">
        <f t="shared" ref="Q26:Q27" si="2">J26-P26</f>
        <v>-3.6959999997634441E-3</v>
      </c>
    </row>
    <row r="27" spans="1:18" x14ac:dyDescent="0.3">
      <c r="A27" s="173" t="s">
        <v>561</v>
      </c>
      <c r="B27" s="178" t="s">
        <v>562</v>
      </c>
      <c r="C27" s="175">
        <v>49296.92</v>
      </c>
      <c r="D27" s="175"/>
      <c r="E27" s="175"/>
      <c r="F27" s="175"/>
      <c r="G27" s="175"/>
      <c r="H27" s="175"/>
      <c r="I27" s="175"/>
      <c r="J27" s="175">
        <f t="shared" si="0"/>
        <v>49296.92</v>
      </c>
      <c r="K27" s="176" t="s">
        <v>537</v>
      </c>
      <c r="L27" s="176">
        <v>410100655</v>
      </c>
      <c r="N27" s="213">
        <v>48368.25</v>
      </c>
      <c r="O27" s="215">
        <f>O25</f>
        <v>1.0192000000000001</v>
      </c>
      <c r="P27" s="213">
        <f t="shared" si="1"/>
        <v>49296.920400000003</v>
      </c>
      <c r="Q27" s="213">
        <f t="shared" si="2"/>
        <v>-4.0000000444706529E-4</v>
      </c>
    </row>
    <row r="28" spans="1:18" s="162" customFormat="1" x14ac:dyDescent="0.3">
      <c r="A28" s="169">
        <v>3</v>
      </c>
      <c r="B28" s="192" t="s">
        <v>563</v>
      </c>
      <c r="C28" s="171">
        <f>SUM(C29:C36)</f>
        <v>49962549.269999996</v>
      </c>
      <c r="D28" s="171">
        <f>SUM(D29:D36)</f>
        <v>24239988.73</v>
      </c>
      <c r="E28" s="171"/>
      <c r="F28" s="171"/>
      <c r="G28" s="171"/>
      <c r="H28" s="171"/>
      <c r="I28" s="171"/>
      <c r="J28" s="171">
        <f t="shared" si="0"/>
        <v>25722560.539999995</v>
      </c>
      <c r="K28" s="172" t="s">
        <v>556</v>
      </c>
      <c r="L28" s="172"/>
      <c r="N28" s="213"/>
      <c r="O28" s="215"/>
      <c r="P28" s="213"/>
      <c r="Q28" s="214"/>
      <c r="R28" s="214"/>
    </row>
    <row r="29" spans="1:18" x14ac:dyDescent="0.3">
      <c r="A29" s="173" t="s">
        <v>564</v>
      </c>
      <c r="B29" s="178" t="s">
        <v>565</v>
      </c>
      <c r="C29" s="175">
        <v>6274241.7800000003</v>
      </c>
      <c r="D29" s="179">
        <v>6057628.5</v>
      </c>
      <c r="E29" s="175"/>
      <c r="F29" s="175"/>
      <c r="G29" s="175"/>
      <c r="H29" s="175"/>
      <c r="I29" s="175"/>
      <c r="J29" s="175">
        <f t="shared" si="0"/>
        <v>216613.28000000026</v>
      </c>
      <c r="K29" s="176" t="s">
        <v>565</v>
      </c>
      <c r="L29" s="176">
        <v>410200566</v>
      </c>
      <c r="N29" s="213"/>
      <c r="O29" s="215"/>
      <c r="P29" s="213"/>
      <c r="Q29" s="213"/>
      <c r="R29" s="213"/>
    </row>
    <row r="30" spans="1:18" x14ac:dyDescent="0.3">
      <c r="A30" s="173" t="s">
        <v>566</v>
      </c>
      <c r="B30" s="178" t="s">
        <v>567</v>
      </c>
      <c r="C30" s="175">
        <v>6253675.9299999997</v>
      </c>
      <c r="D30" s="179">
        <v>6061141.6900000004</v>
      </c>
      <c r="E30" s="175"/>
      <c r="F30" s="175"/>
      <c r="G30" s="175"/>
      <c r="H30" s="175"/>
      <c r="I30" s="175"/>
      <c r="J30" s="175">
        <f t="shared" si="0"/>
        <v>192534.23999999929</v>
      </c>
      <c r="K30" s="176" t="s">
        <v>567</v>
      </c>
      <c r="L30" s="176">
        <v>410300566</v>
      </c>
      <c r="N30" s="213"/>
      <c r="O30" s="213"/>
      <c r="P30" s="213"/>
      <c r="Q30" s="213"/>
      <c r="R30" s="213"/>
    </row>
    <row r="31" spans="1:18" x14ac:dyDescent="0.3">
      <c r="A31" s="173" t="s">
        <v>568</v>
      </c>
      <c r="B31" s="178" t="s">
        <v>569</v>
      </c>
      <c r="C31" s="175">
        <v>6240667.7199999997</v>
      </c>
      <c r="D31" s="179"/>
      <c r="E31" s="175"/>
      <c r="F31" s="175"/>
      <c r="G31" s="175"/>
      <c r="H31" s="175"/>
      <c r="I31" s="175"/>
      <c r="J31" s="175">
        <f t="shared" si="0"/>
        <v>6240667.7199999997</v>
      </c>
      <c r="K31" s="176" t="s">
        <v>569</v>
      </c>
      <c r="L31" s="176">
        <v>410400566</v>
      </c>
      <c r="N31" s="213">
        <v>6123104.1200000001</v>
      </c>
      <c r="O31" s="215">
        <v>1.0192000000000001</v>
      </c>
      <c r="P31" s="213">
        <f>N31*O31</f>
        <v>6240667.7191040004</v>
      </c>
      <c r="Q31" s="213">
        <f>C31-P31</f>
        <v>8.9599937200546265E-4</v>
      </c>
      <c r="R31" s="213"/>
    </row>
    <row r="32" spans="1:18" x14ac:dyDescent="0.3">
      <c r="A32" s="173" t="s">
        <v>570</v>
      </c>
      <c r="B32" s="178" t="s">
        <v>571</v>
      </c>
      <c r="C32" s="175">
        <v>6236259.1100000003</v>
      </c>
      <c r="D32" s="179">
        <v>6060433.4100000001</v>
      </c>
      <c r="E32" s="175"/>
      <c r="F32" s="175"/>
      <c r="G32" s="175"/>
      <c r="H32" s="175"/>
      <c r="I32" s="175"/>
      <c r="J32" s="175">
        <f t="shared" si="0"/>
        <v>175825.70000000019</v>
      </c>
      <c r="K32" s="176" t="s">
        <v>571</v>
      </c>
      <c r="L32" s="176">
        <v>410500566</v>
      </c>
      <c r="N32" s="213"/>
      <c r="O32" s="213"/>
      <c r="P32" s="213"/>
      <c r="Q32" s="213"/>
      <c r="R32" s="213"/>
    </row>
    <row r="33" spans="1:18" x14ac:dyDescent="0.3">
      <c r="A33" s="173" t="s">
        <v>572</v>
      </c>
      <c r="B33" s="178" t="s">
        <v>573</v>
      </c>
      <c r="C33" s="175">
        <v>6257893.2400000002</v>
      </c>
      <c r="D33" s="179">
        <v>6060785.1299999999</v>
      </c>
      <c r="E33" s="175"/>
      <c r="F33" s="175"/>
      <c r="G33" s="175"/>
      <c r="H33" s="175"/>
      <c r="I33" s="175"/>
      <c r="J33" s="175">
        <f t="shared" si="0"/>
        <v>197108.11000000034</v>
      </c>
      <c r="K33" s="176" t="s">
        <v>573</v>
      </c>
      <c r="L33" s="176">
        <v>410600566</v>
      </c>
      <c r="N33" s="213"/>
      <c r="O33" s="215"/>
      <c r="P33" s="213"/>
      <c r="Q33" s="213"/>
      <c r="R33" s="213"/>
    </row>
    <row r="34" spans="1:18" x14ac:dyDescent="0.3">
      <c r="A34" s="173" t="s">
        <v>574</v>
      </c>
      <c r="B34" s="174" t="s">
        <v>575</v>
      </c>
      <c r="C34" s="175">
        <v>6232085.6900000004</v>
      </c>
      <c r="D34" s="175"/>
      <c r="E34" s="175"/>
      <c r="F34" s="175"/>
      <c r="G34" s="175"/>
      <c r="H34" s="175"/>
      <c r="I34" s="175"/>
      <c r="J34" s="175">
        <f t="shared" si="0"/>
        <v>6232085.6900000004</v>
      </c>
      <c r="K34" s="176" t="s">
        <v>575</v>
      </c>
      <c r="L34" s="176">
        <v>410700566</v>
      </c>
      <c r="N34" s="213">
        <v>6114683.7599999998</v>
      </c>
      <c r="O34" s="215">
        <f>O31</f>
        <v>1.0192000000000001</v>
      </c>
      <c r="P34" s="213">
        <f t="shared" ref="P34:P36" si="3">N34*O34</f>
        <v>6232085.6881920006</v>
      </c>
      <c r="Q34" s="213">
        <f t="shared" ref="Q34:Q36" si="4">C34-P34</f>
        <v>1.8079997971653938E-3</v>
      </c>
      <c r="R34" s="213"/>
    </row>
    <row r="35" spans="1:18" x14ac:dyDescent="0.3">
      <c r="A35" s="173" t="s">
        <v>576</v>
      </c>
      <c r="B35" s="174" t="s">
        <v>577</v>
      </c>
      <c r="C35" s="175">
        <v>6231472.5099999998</v>
      </c>
      <c r="D35" s="175"/>
      <c r="E35" s="175"/>
      <c r="F35" s="175"/>
      <c r="G35" s="175"/>
      <c r="H35" s="175"/>
      <c r="I35" s="175"/>
      <c r="J35" s="175">
        <f t="shared" si="0"/>
        <v>6231472.5099999998</v>
      </c>
      <c r="K35" s="176" t="s">
        <v>577</v>
      </c>
      <c r="L35" s="176">
        <v>410900566</v>
      </c>
      <c r="N35" s="213">
        <v>6114082.1299999999</v>
      </c>
      <c r="O35" s="215">
        <f>O34</f>
        <v>1.0192000000000001</v>
      </c>
      <c r="P35" s="213">
        <f t="shared" si="3"/>
        <v>6231472.5068960004</v>
      </c>
      <c r="Q35" s="213">
        <f t="shared" si="4"/>
        <v>3.1039994210004807E-3</v>
      </c>
      <c r="R35" s="213"/>
    </row>
    <row r="36" spans="1:18" ht="15" thickBot="1" x14ac:dyDescent="0.35">
      <c r="A36" s="193" t="s">
        <v>578</v>
      </c>
      <c r="B36" s="194" t="s">
        <v>579</v>
      </c>
      <c r="C36" s="195">
        <v>6236253.29</v>
      </c>
      <c r="D36" s="195"/>
      <c r="E36" s="195"/>
      <c r="F36" s="195"/>
      <c r="G36" s="195"/>
      <c r="H36" s="195"/>
      <c r="I36" s="195"/>
      <c r="J36" s="195">
        <f t="shared" si="0"/>
        <v>6236253.29</v>
      </c>
      <c r="K36" s="196" t="s">
        <v>579</v>
      </c>
      <c r="L36" s="196">
        <v>410110566</v>
      </c>
      <c r="N36" s="213">
        <v>6118772.8499999996</v>
      </c>
      <c r="O36" s="215">
        <f>O34</f>
        <v>1.0192000000000001</v>
      </c>
      <c r="P36" s="213">
        <f t="shared" si="3"/>
        <v>6236253.2887200005</v>
      </c>
      <c r="Q36" s="213">
        <f t="shared" si="4"/>
        <v>1.2799995020031929E-3</v>
      </c>
      <c r="R36" s="213"/>
    </row>
    <row r="37" spans="1:18" s="162" customFormat="1" ht="15" thickTop="1" x14ac:dyDescent="0.3">
      <c r="A37" s="197">
        <v>4</v>
      </c>
      <c r="B37" s="198" t="s">
        <v>580</v>
      </c>
      <c r="C37" s="199">
        <v>399337.45</v>
      </c>
      <c r="D37" s="199"/>
      <c r="E37" s="199"/>
      <c r="F37" s="199"/>
      <c r="G37" s="199"/>
      <c r="H37" s="199"/>
      <c r="I37" s="199"/>
      <c r="J37" s="199"/>
      <c r="K37" s="200" t="s">
        <v>581</v>
      </c>
      <c r="L37" s="200"/>
      <c r="N37" s="214"/>
      <c r="O37" s="216"/>
      <c r="P37" s="213"/>
      <c r="Q37" s="214"/>
      <c r="R37" s="214"/>
    </row>
    <row r="38" spans="1:18" s="162" customFormat="1" x14ac:dyDescent="0.3">
      <c r="A38" s="201">
        <v>5</v>
      </c>
      <c r="B38" s="202" t="s">
        <v>582</v>
      </c>
      <c r="C38" s="203">
        <f>C37+C28+C24+C6</f>
        <v>79748715.659999996</v>
      </c>
      <c r="D38" s="203">
        <f>D28+D24+D6</f>
        <v>30098199.800000001</v>
      </c>
      <c r="E38" s="203">
        <f>E28+E24+E6</f>
        <v>4709089.0199999996</v>
      </c>
      <c r="F38" s="203"/>
      <c r="G38" s="203"/>
      <c r="H38" s="203"/>
      <c r="I38" s="203"/>
      <c r="J38" s="203"/>
      <c r="K38" s="172"/>
      <c r="L38" s="172"/>
      <c r="N38" s="214"/>
      <c r="O38" s="214"/>
      <c r="P38" s="214"/>
      <c r="Q38" s="214"/>
      <c r="R38" s="214"/>
    </row>
    <row r="39" spans="1:18" s="208" customFormat="1" x14ac:dyDescent="0.3">
      <c r="A39" s="204"/>
      <c r="B39" s="205" t="s">
        <v>30</v>
      </c>
      <c r="C39" s="206">
        <v>6019639.96</v>
      </c>
      <c r="D39" s="203">
        <f>D41-D38</f>
        <v>6019639.9599999972</v>
      </c>
      <c r="E39" s="203"/>
      <c r="F39" s="203"/>
      <c r="G39" s="203"/>
      <c r="H39" s="203"/>
      <c r="I39" s="203"/>
      <c r="J39" s="203"/>
      <c r="K39" s="207"/>
      <c r="L39" s="207"/>
      <c r="P39" s="209"/>
    </row>
    <row r="40" spans="1:18" s="208" customFormat="1" x14ac:dyDescent="0.3">
      <c r="A40" s="204"/>
      <c r="B40" s="205" t="s">
        <v>12</v>
      </c>
      <c r="C40" s="206">
        <v>10923113.49</v>
      </c>
      <c r="D40" s="203"/>
      <c r="E40" s="203">
        <f>E38*0.22</f>
        <v>1035999.5843999999</v>
      </c>
      <c r="F40" s="203"/>
      <c r="G40" s="203"/>
      <c r="H40" s="203"/>
      <c r="I40" s="203"/>
      <c r="J40" s="203"/>
      <c r="K40" s="207"/>
      <c r="L40" s="207"/>
      <c r="P40" s="209"/>
    </row>
    <row r="41" spans="1:18" s="208" customFormat="1" x14ac:dyDescent="0.3">
      <c r="A41" s="204">
        <v>6</v>
      </c>
      <c r="B41" s="205" t="s">
        <v>583</v>
      </c>
      <c r="C41" s="206">
        <f>C38+C39+C40</f>
        <v>96691469.109999985</v>
      </c>
      <c r="D41" s="203">
        <f>D38*1.2</f>
        <v>36117839.759999998</v>
      </c>
      <c r="E41" s="203">
        <f>E38+E40</f>
        <v>5745088.6043999996</v>
      </c>
      <c r="F41" s="210"/>
      <c r="G41" s="210"/>
      <c r="H41" s="210"/>
      <c r="I41" s="210"/>
      <c r="J41" s="210"/>
      <c r="K41" s="207"/>
      <c r="L41" s="207"/>
      <c r="P41" s="209"/>
    </row>
    <row r="42" spans="1:18" x14ac:dyDescent="0.3">
      <c r="B42" s="211"/>
      <c r="C42" s="212"/>
    </row>
    <row r="43" spans="1:18" x14ac:dyDescent="0.3">
      <c r="B43" s="211"/>
    </row>
  </sheetData>
  <mergeCells count="6">
    <mergeCell ref="F4:G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F7F9-2538-423A-822E-38C1CA0A2E36}">
  <sheetPr>
    <pageSetUpPr fitToPage="1"/>
  </sheetPr>
  <dimension ref="A1:HZ1189"/>
  <sheetViews>
    <sheetView topLeftCell="A27" zoomScaleNormal="100" workbookViewId="0">
      <selection activeCell="R19" sqref="R19"/>
    </sheetView>
  </sheetViews>
  <sheetFormatPr defaultColWidth="9.109375" defaultRowHeight="11.25" customHeight="1" x14ac:dyDescent="0.2"/>
  <cols>
    <col min="1" max="1" width="8.88671875" style="8" customWidth="1"/>
    <col min="2" max="2" width="20.109375" style="132" customWidth="1"/>
    <col min="3" max="4" width="10.44140625" style="132" customWidth="1"/>
    <col min="5" max="5" width="28" style="132" customWidth="1"/>
    <col min="6" max="6" width="8.5546875" style="132" customWidth="1"/>
    <col min="7" max="7" width="10.6640625" style="132" customWidth="1"/>
    <col min="8" max="8" width="8.44140625" style="132" customWidth="1"/>
    <col min="9" max="9" width="13.109375" style="132" customWidth="1"/>
    <col min="10" max="10" width="12.33203125" style="132" customWidth="1"/>
    <col min="11" max="11" width="8.5546875" style="132" customWidth="1"/>
    <col min="12" max="12" width="13" style="132" customWidth="1"/>
    <col min="13" max="13" width="7.88671875" style="132" customWidth="1"/>
    <col min="14" max="14" width="13.33203125" style="132" customWidth="1"/>
    <col min="15" max="15" width="1.109375" style="132" hidden="1" customWidth="1"/>
    <col min="16" max="16" width="73.88671875" style="132" hidden="1" customWidth="1"/>
    <col min="17" max="17" width="83.44140625" style="132" hidden="1" customWidth="1"/>
    <col min="18" max="19" width="12.44140625" style="132" bestFit="1" customWidth="1"/>
    <col min="20" max="24" width="9.109375" style="132"/>
    <col min="25" max="40" width="87.33203125" style="133" hidden="1" customWidth="1"/>
    <col min="41" max="46" width="71.6640625" style="64" hidden="1" customWidth="1"/>
    <col min="47" max="54" width="87.33203125" style="133" hidden="1" customWidth="1"/>
    <col min="55" max="60" width="71.6640625" style="64" hidden="1" customWidth="1"/>
    <col min="61" max="68" width="87.33203125" style="133" hidden="1" customWidth="1"/>
    <col min="69" max="74" width="71.6640625" style="64" hidden="1" customWidth="1"/>
    <col min="75" max="82" width="87.33203125" style="133" hidden="1" customWidth="1"/>
    <col min="83" max="88" width="71.6640625" style="64" hidden="1" customWidth="1"/>
    <col min="89" max="96" width="87.33203125" style="133" hidden="1" customWidth="1"/>
    <col min="97" max="102" width="71.6640625" style="64" hidden="1" customWidth="1"/>
    <col min="103" max="110" width="87.33203125" style="133" hidden="1" customWidth="1"/>
    <col min="111" max="152" width="159" style="134" hidden="1" customWidth="1"/>
    <col min="153" max="155" width="32.33203125" style="135" hidden="1" customWidth="1"/>
    <col min="156" max="156" width="159" style="136" hidden="1" customWidth="1"/>
    <col min="157" max="163" width="34.109375" style="64" hidden="1" customWidth="1"/>
    <col min="164" max="165" width="130" style="64" hidden="1" customWidth="1"/>
    <col min="166" max="166" width="159" style="136" hidden="1" customWidth="1"/>
    <col min="167" max="172" width="95.88671875" style="64" hidden="1" customWidth="1"/>
    <col min="173" max="177" width="53.44140625" style="137" hidden="1" customWidth="1"/>
    <col min="178" max="182" width="55.44140625" style="68" hidden="1" customWidth="1"/>
    <col min="183" max="187" width="53.44140625" style="137" hidden="1" customWidth="1"/>
    <col min="188" max="192" width="55.44140625" style="68" hidden="1" customWidth="1"/>
    <col min="193" max="234" width="159" style="64" hidden="1" customWidth="1"/>
    <col min="235" max="16384" width="9.109375" style="132"/>
  </cols>
  <sheetData>
    <row r="1" spans="1:52" s="154" customFormat="1" ht="11.25" customHeight="1" x14ac:dyDescent="0.2">
      <c r="A1" s="153"/>
      <c r="M1" s="251" t="s">
        <v>484</v>
      </c>
      <c r="N1" s="251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</row>
    <row r="2" spans="1:52" s="154" customFormat="1" ht="11.25" customHeight="1" x14ac:dyDescent="0.2">
      <c r="A2" s="153"/>
      <c r="H2" s="252" t="s">
        <v>483</v>
      </c>
      <c r="I2" s="252"/>
      <c r="J2" s="252"/>
      <c r="K2" s="252"/>
      <c r="L2" s="252"/>
      <c r="M2" s="252"/>
      <c r="N2" s="252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</row>
    <row r="3" spans="1:52" s="156" customFormat="1" ht="12" x14ac:dyDescent="0.25"/>
    <row r="4" spans="1:52" s="154" customFormat="1" ht="11.25" customHeight="1" x14ac:dyDescent="0.2">
      <c r="A4" s="153"/>
      <c r="M4" s="251" t="s">
        <v>494</v>
      </c>
      <c r="N4" s="251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</row>
    <row r="5" spans="1:52" s="154" customFormat="1" ht="11.25" customHeight="1" x14ac:dyDescent="0.2">
      <c r="A5" s="153"/>
      <c r="I5" s="252" t="s">
        <v>464</v>
      </c>
      <c r="J5" s="252"/>
      <c r="K5" s="252"/>
      <c r="L5" s="252"/>
      <c r="M5" s="252"/>
      <c r="N5" s="252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</row>
    <row r="6" spans="1:52" s="154" customFormat="1" ht="11.25" customHeight="1" x14ac:dyDescent="0.2">
      <c r="A6" s="153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</row>
    <row r="7" spans="1:52" s="154" customFormat="1" ht="11.25" customHeight="1" x14ac:dyDescent="0.2">
      <c r="A7" s="153" t="s">
        <v>485</v>
      </c>
      <c r="I7" s="154" t="s">
        <v>486</v>
      </c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</row>
    <row r="8" spans="1:52" s="154" customFormat="1" ht="11.25" customHeight="1" x14ac:dyDescent="0.2">
      <c r="A8" s="153" t="s">
        <v>487</v>
      </c>
      <c r="I8" s="154" t="s">
        <v>488</v>
      </c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</row>
    <row r="9" spans="1:52" s="154" customFormat="1" ht="11.25" customHeight="1" x14ac:dyDescent="0.2">
      <c r="A9" s="153" t="s">
        <v>489</v>
      </c>
      <c r="I9" s="154" t="s">
        <v>490</v>
      </c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</row>
    <row r="10" spans="1:52" s="154" customFormat="1" ht="20.25" customHeight="1" x14ac:dyDescent="0.2">
      <c r="A10" s="153" t="s">
        <v>491</v>
      </c>
      <c r="I10" s="154" t="s">
        <v>492</v>
      </c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</row>
    <row r="11" spans="1:52" s="154" customFormat="1" ht="15.75" customHeight="1" x14ac:dyDescent="0.2">
      <c r="A11" s="153" t="s">
        <v>493</v>
      </c>
      <c r="I11" s="154" t="s">
        <v>493</v>
      </c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</row>
    <row r="12" spans="1:52" s="157" customFormat="1" ht="14.4" x14ac:dyDescent="0.3"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1" t="s">
        <v>47</v>
      </c>
    </row>
    <row r="13" spans="1:52" s="157" customFormat="1" ht="11.25" customHeight="1" x14ac:dyDescent="0.3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1" t="s">
        <v>48</v>
      </c>
    </row>
    <row r="14" spans="1:52" s="157" customFormat="1" ht="8.25" customHeight="1" x14ac:dyDescent="0.3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1"/>
    </row>
    <row r="15" spans="1:52" s="7" customFormat="1" ht="8.2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9"/>
    </row>
    <row r="16" spans="1:52" s="7" customFormat="1" ht="2.25" customHeight="1" x14ac:dyDescent="0.3">
      <c r="A16" s="11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52" s="7" customFormat="1" ht="14.4" x14ac:dyDescent="0.3">
      <c r="A17" s="11" t="s">
        <v>49</v>
      </c>
      <c r="B17" s="12"/>
      <c r="C17" s="10"/>
      <c r="E17" s="10"/>
      <c r="F17" s="10"/>
      <c r="G17" s="274" t="s">
        <v>50</v>
      </c>
      <c r="H17" s="274"/>
      <c r="I17" s="274"/>
      <c r="J17" s="274"/>
      <c r="K17" s="274"/>
      <c r="L17" s="274"/>
      <c r="M17" s="274"/>
      <c r="N17" s="274"/>
      <c r="Y17" s="13" t="s">
        <v>50</v>
      </c>
      <c r="Z17" s="13" t="s">
        <v>0</v>
      </c>
      <c r="AA17" s="13" t="s">
        <v>0</v>
      </c>
      <c r="AB17" s="13" t="s">
        <v>0</v>
      </c>
      <c r="AC17" s="13" t="s">
        <v>0</v>
      </c>
      <c r="AD17" s="13" t="s">
        <v>0</v>
      </c>
      <c r="AE17" s="13" t="s">
        <v>0</v>
      </c>
      <c r="AF17" s="13" t="s">
        <v>0</v>
      </c>
    </row>
    <row r="18" spans="1:152" s="7" customFormat="1" ht="52.2" x14ac:dyDescent="0.3">
      <c r="A18" s="11" t="s">
        <v>51</v>
      </c>
      <c r="B18" s="12"/>
      <c r="C18" s="10"/>
      <c r="E18" s="14"/>
      <c r="F18" s="14"/>
      <c r="G18" s="272" t="s">
        <v>52</v>
      </c>
      <c r="H18" s="272"/>
      <c r="I18" s="272"/>
      <c r="J18" s="272"/>
      <c r="K18" s="272"/>
      <c r="L18" s="272"/>
      <c r="M18" s="272"/>
      <c r="N18" s="272"/>
      <c r="AG18" s="13" t="s">
        <v>52</v>
      </c>
      <c r="AH18" s="13" t="s">
        <v>0</v>
      </c>
      <c r="AI18" s="13" t="s">
        <v>0</v>
      </c>
      <c r="AJ18" s="13" t="s">
        <v>0</v>
      </c>
      <c r="AK18" s="13" t="s">
        <v>0</v>
      </c>
      <c r="AL18" s="13" t="s">
        <v>0</v>
      </c>
      <c r="AM18" s="13" t="s">
        <v>0</v>
      </c>
      <c r="AN18" s="13" t="s">
        <v>0</v>
      </c>
    </row>
    <row r="19" spans="1:152" s="7" customFormat="1" ht="42" x14ac:dyDescent="0.3">
      <c r="A19" s="271" t="s">
        <v>53</v>
      </c>
      <c r="B19" s="271"/>
      <c r="C19" s="271"/>
      <c r="D19" s="271"/>
      <c r="E19" s="271"/>
      <c r="F19" s="271"/>
      <c r="G19" s="272" t="s">
        <v>54</v>
      </c>
      <c r="H19" s="272"/>
      <c r="I19" s="272"/>
      <c r="J19" s="272"/>
      <c r="K19" s="272"/>
      <c r="L19" s="272"/>
      <c r="M19" s="272"/>
      <c r="N19" s="272"/>
      <c r="P19" s="15" t="s">
        <v>53</v>
      </c>
      <c r="Q19" s="16" t="s">
        <v>54</v>
      </c>
      <c r="R19" s="17"/>
      <c r="S19" s="17"/>
      <c r="T19" s="17"/>
      <c r="U19" s="17"/>
      <c r="V19" s="17"/>
      <c r="W19" s="17"/>
      <c r="X19" s="17"/>
      <c r="AO19" s="18" t="s">
        <v>53</v>
      </c>
      <c r="AP19" s="18" t="s">
        <v>0</v>
      </c>
      <c r="AQ19" s="18" t="s">
        <v>0</v>
      </c>
      <c r="AR19" s="18" t="s">
        <v>0</v>
      </c>
      <c r="AS19" s="18" t="s">
        <v>0</v>
      </c>
      <c r="AT19" s="18" t="s">
        <v>0</v>
      </c>
      <c r="AU19" s="13" t="s">
        <v>54</v>
      </c>
      <c r="AV19" s="13" t="s">
        <v>0</v>
      </c>
      <c r="AW19" s="13" t="s">
        <v>0</v>
      </c>
      <c r="AX19" s="13" t="s">
        <v>0</v>
      </c>
      <c r="AY19" s="13" t="s">
        <v>0</v>
      </c>
      <c r="AZ19" s="13" t="s">
        <v>0</v>
      </c>
      <c r="BA19" s="13" t="s">
        <v>0</v>
      </c>
      <c r="BB19" s="13" t="s">
        <v>0</v>
      </c>
    </row>
    <row r="20" spans="1:152" s="7" customFormat="1" ht="61.2" x14ac:dyDescent="0.3">
      <c r="A20" s="275" t="s">
        <v>55</v>
      </c>
      <c r="B20" s="275"/>
      <c r="C20" s="275"/>
      <c r="D20" s="275"/>
      <c r="E20" s="275"/>
      <c r="F20" s="275"/>
      <c r="G20" s="272"/>
      <c r="H20" s="272"/>
      <c r="I20" s="272"/>
      <c r="J20" s="272"/>
      <c r="K20" s="272"/>
      <c r="L20" s="272"/>
      <c r="M20" s="272"/>
      <c r="N20" s="272"/>
      <c r="P20" s="15" t="s">
        <v>55</v>
      </c>
      <c r="Q20" s="16"/>
      <c r="R20" s="17"/>
      <c r="S20" s="17"/>
      <c r="T20" s="17"/>
      <c r="U20" s="17"/>
      <c r="V20" s="17"/>
      <c r="W20" s="17"/>
      <c r="X20" s="17"/>
      <c r="BC20" s="18" t="s">
        <v>55</v>
      </c>
      <c r="BD20" s="18" t="s">
        <v>0</v>
      </c>
      <c r="BE20" s="18" t="s">
        <v>0</v>
      </c>
      <c r="BF20" s="18" t="s">
        <v>0</v>
      </c>
      <c r="BG20" s="18" t="s">
        <v>0</v>
      </c>
      <c r="BH20" s="18" t="s">
        <v>0</v>
      </c>
      <c r="BI20" s="13" t="s">
        <v>0</v>
      </c>
      <c r="BJ20" s="13" t="s">
        <v>0</v>
      </c>
      <c r="BK20" s="13" t="s">
        <v>0</v>
      </c>
      <c r="BL20" s="13" t="s">
        <v>0</v>
      </c>
      <c r="BM20" s="13" t="s">
        <v>0</v>
      </c>
      <c r="BN20" s="13" t="s">
        <v>0</v>
      </c>
      <c r="BO20" s="13" t="s">
        <v>0</v>
      </c>
      <c r="BP20" s="13" t="s">
        <v>0</v>
      </c>
    </row>
    <row r="21" spans="1:152" s="7" customFormat="1" ht="30.6" x14ac:dyDescent="0.3">
      <c r="A21" s="271" t="s">
        <v>56</v>
      </c>
      <c r="B21" s="271"/>
      <c r="C21" s="271"/>
      <c r="D21" s="271"/>
      <c r="E21" s="271"/>
      <c r="F21" s="271"/>
      <c r="G21" s="272"/>
      <c r="H21" s="272"/>
      <c r="I21" s="272"/>
      <c r="J21" s="272"/>
      <c r="K21" s="272"/>
      <c r="L21" s="272"/>
      <c r="M21" s="272"/>
      <c r="N21" s="272"/>
      <c r="P21" s="15" t="s">
        <v>56</v>
      </c>
      <c r="Q21" s="16"/>
      <c r="R21" s="17"/>
      <c r="S21" s="17"/>
      <c r="T21" s="17"/>
      <c r="U21" s="17"/>
      <c r="V21" s="17"/>
      <c r="W21" s="17"/>
      <c r="X21" s="17"/>
      <c r="BQ21" s="18" t="s">
        <v>56</v>
      </c>
      <c r="BR21" s="18" t="s">
        <v>0</v>
      </c>
      <c r="BS21" s="18" t="s">
        <v>0</v>
      </c>
      <c r="BT21" s="18" t="s">
        <v>0</v>
      </c>
      <c r="BU21" s="18" t="s">
        <v>0</v>
      </c>
      <c r="BV21" s="18" t="s">
        <v>0</v>
      </c>
      <c r="BW21" s="13" t="s">
        <v>0</v>
      </c>
      <c r="BX21" s="13" t="s">
        <v>0</v>
      </c>
      <c r="BY21" s="13" t="s">
        <v>0</v>
      </c>
      <c r="BZ21" s="13" t="s">
        <v>0</v>
      </c>
      <c r="CA21" s="13" t="s">
        <v>0</v>
      </c>
      <c r="CB21" s="13" t="s">
        <v>0</v>
      </c>
      <c r="CC21" s="13" t="s">
        <v>0</v>
      </c>
      <c r="CD21" s="13" t="s">
        <v>0</v>
      </c>
    </row>
    <row r="22" spans="1:152" s="7" customFormat="1" ht="14.4" x14ac:dyDescent="0.3">
      <c r="A22" s="273" t="s">
        <v>57</v>
      </c>
      <c r="B22" s="273"/>
      <c r="C22" s="273"/>
      <c r="D22" s="273"/>
      <c r="E22" s="273"/>
      <c r="F22" s="273"/>
      <c r="G22" s="272" t="s">
        <v>58</v>
      </c>
      <c r="H22" s="272"/>
      <c r="I22" s="272"/>
      <c r="J22" s="272"/>
      <c r="K22" s="272"/>
      <c r="L22" s="272"/>
      <c r="M22" s="272"/>
      <c r="N22" s="272"/>
      <c r="P22" s="19"/>
      <c r="Q22" s="19"/>
      <c r="CE22" s="18" t="s">
        <v>57</v>
      </c>
      <c r="CF22" s="18" t="s">
        <v>0</v>
      </c>
      <c r="CG22" s="18" t="s">
        <v>0</v>
      </c>
      <c r="CH22" s="18" t="s">
        <v>0</v>
      </c>
      <c r="CI22" s="18" t="s">
        <v>0</v>
      </c>
      <c r="CJ22" s="18" t="s">
        <v>0</v>
      </c>
      <c r="CK22" s="13" t="s">
        <v>58</v>
      </c>
      <c r="CL22" s="13" t="s">
        <v>0</v>
      </c>
      <c r="CM22" s="13" t="s">
        <v>0</v>
      </c>
      <c r="CN22" s="13" t="s">
        <v>0</v>
      </c>
      <c r="CO22" s="13" t="s">
        <v>0</v>
      </c>
      <c r="CP22" s="13" t="s">
        <v>0</v>
      </c>
      <c r="CQ22" s="13" t="s">
        <v>0</v>
      </c>
      <c r="CR22" s="13" t="s">
        <v>0</v>
      </c>
    </row>
    <row r="23" spans="1:152" s="7" customFormat="1" ht="14.4" x14ac:dyDescent="0.3">
      <c r="A23" s="273" t="s">
        <v>59</v>
      </c>
      <c r="B23" s="273"/>
      <c r="C23" s="273"/>
      <c r="D23" s="273"/>
      <c r="E23" s="273"/>
      <c r="F23" s="273"/>
      <c r="G23" s="272"/>
      <c r="H23" s="272"/>
      <c r="I23" s="272"/>
      <c r="J23" s="272"/>
      <c r="K23" s="272"/>
      <c r="L23" s="272"/>
      <c r="M23" s="272"/>
      <c r="N23" s="272"/>
      <c r="CS23" s="18" t="s">
        <v>59</v>
      </c>
      <c r="CT23" s="18" t="s">
        <v>0</v>
      </c>
      <c r="CU23" s="18" t="s">
        <v>0</v>
      </c>
      <c r="CV23" s="18" t="s">
        <v>0</v>
      </c>
      <c r="CW23" s="18" t="s">
        <v>0</v>
      </c>
      <c r="CX23" s="18" t="s">
        <v>0</v>
      </c>
      <c r="CY23" s="13" t="s">
        <v>0</v>
      </c>
      <c r="CZ23" s="13" t="s">
        <v>0</v>
      </c>
      <c r="DA23" s="13" t="s">
        <v>0</v>
      </c>
      <c r="DB23" s="13" t="s">
        <v>0</v>
      </c>
      <c r="DC23" s="13" t="s">
        <v>0</v>
      </c>
      <c r="DD23" s="13" t="s">
        <v>0</v>
      </c>
      <c r="DE23" s="13" t="s">
        <v>0</v>
      </c>
      <c r="DF23" s="13" t="s">
        <v>0</v>
      </c>
    </row>
    <row r="24" spans="1:152" s="7" customFormat="1" ht="8.25" customHeight="1" x14ac:dyDescent="0.3">
      <c r="A24" s="20"/>
      <c r="B24" s="10"/>
      <c r="C24" s="10"/>
      <c r="D24" s="10"/>
      <c r="E24" s="10"/>
      <c r="F24" s="12"/>
      <c r="G24" s="12"/>
      <c r="H24" s="12"/>
      <c r="I24" s="12"/>
      <c r="J24" s="12"/>
      <c r="K24" s="12"/>
      <c r="L24" s="12"/>
      <c r="M24" s="12"/>
      <c r="N24" s="12"/>
    </row>
    <row r="25" spans="1:152" s="7" customFormat="1" ht="14.4" x14ac:dyDescent="0.3">
      <c r="A25" s="282"/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DG25" s="21" t="s">
        <v>0</v>
      </c>
      <c r="DH25" s="21" t="s">
        <v>0</v>
      </c>
      <c r="DI25" s="21" t="s">
        <v>0</v>
      </c>
      <c r="DJ25" s="21" t="s">
        <v>0</v>
      </c>
      <c r="DK25" s="21" t="s">
        <v>0</v>
      </c>
      <c r="DL25" s="21" t="s">
        <v>0</v>
      </c>
      <c r="DM25" s="21" t="s">
        <v>0</v>
      </c>
      <c r="DN25" s="21" t="s">
        <v>0</v>
      </c>
      <c r="DO25" s="21" t="s">
        <v>0</v>
      </c>
      <c r="DP25" s="21" t="s">
        <v>0</v>
      </c>
      <c r="DQ25" s="21" t="s">
        <v>0</v>
      </c>
      <c r="DR25" s="21" t="s">
        <v>0</v>
      </c>
      <c r="DS25" s="21" t="s">
        <v>0</v>
      </c>
      <c r="DT25" s="21" t="s">
        <v>0</v>
      </c>
    </row>
    <row r="26" spans="1:152" s="7" customFormat="1" ht="14.4" x14ac:dyDescent="0.3">
      <c r="A26" s="278" t="s">
        <v>1</v>
      </c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</row>
    <row r="27" spans="1:152" s="7" customFormat="1" ht="8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2" s="7" customFormat="1" ht="14.4" x14ac:dyDescent="0.3">
      <c r="A28" s="282" t="s">
        <v>60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DU28" s="21" t="s">
        <v>60</v>
      </c>
      <c r="DV28" s="21" t="s">
        <v>0</v>
      </c>
      <c r="DW28" s="21" t="s">
        <v>0</v>
      </c>
      <c r="DX28" s="21" t="s">
        <v>0</v>
      </c>
      <c r="DY28" s="21" t="s">
        <v>0</v>
      </c>
      <c r="DZ28" s="21" t="s">
        <v>0</v>
      </c>
      <c r="EA28" s="21" t="s">
        <v>0</v>
      </c>
      <c r="EB28" s="21" t="s">
        <v>0</v>
      </c>
      <c r="EC28" s="21" t="s">
        <v>0</v>
      </c>
      <c r="ED28" s="21" t="s">
        <v>0</v>
      </c>
      <c r="EE28" s="21" t="s">
        <v>0</v>
      </c>
      <c r="EF28" s="21" t="s">
        <v>0</v>
      </c>
      <c r="EG28" s="21" t="s">
        <v>0</v>
      </c>
      <c r="EH28" s="21" t="s">
        <v>0</v>
      </c>
    </row>
    <row r="29" spans="1:152" s="7" customFormat="1" ht="14.4" x14ac:dyDescent="0.3">
      <c r="A29" s="278" t="s">
        <v>61</v>
      </c>
      <c r="B29" s="278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</row>
    <row r="30" spans="1:152" s="7" customFormat="1" ht="24" customHeight="1" x14ac:dyDescent="0.3">
      <c r="A30" s="283" t="s">
        <v>62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</row>
    <row r="31" spans="1:152" s="7" customFormat="1" ht="8.25" customHeight="1" x14ac:dyDescent="0.3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52" s="7" customFormat="1" ht="14.4" x14ac:dyDescent="0.3">
      <c r="A32" s="284" t="s">
        <v>60</v>
      </c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EI32" s="21" t="s">
        <v>60</v>
      </c>
      <c r="EJ32" s="21" t="s">
        <v>0</v>
      </c>
      <c r="EK32" s="21" t="s">
        <v>0</v>
      </c>
      <c r="EL32" s="21" t="s">
        <v>0</v>
      </c>
      <c r="EM32" s="21" t="s">
        <v>0</v>
      </c>
      <c r="EN32" s="21" t="s">
        <v>0</v>
      </c>
      <c r="EO32" s="21" t="s">
        <v>0</v>
      </c>
      <c r="EP32" s="21" t="s">
        <v>0</v>
      </c>
      <c r="EQ32" s="21" t="s">
        <v>0</v>
      </c>
      <c r="ER32" s="21" t="s">
        <v>0</v>
      </c>
      <c r="ES32" s="21" t="s">
        <v>0</v>
      </c>
      <c r="ET32" s="21" t="s">
        <v>0</v>
      </c>
      <c r="EU32" s="21" t="s">
        <v>0</v>
      </c>
      <c r="EV32" s="21" t="s">
        <v>0</v>
      </c>
    </row>
    <row r="33" spans="1:155" s="7" customFormat="1" ht="13.5" customHeight="1" x14ac:dyDescent="0.3">
      <c r="A33" s="278" t="s">
        <v>63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</row>
    <row r="34" spans="1:155" s="7" customFormat="1" ht="15" customHeight="1" x14ac:dyDescent="0.3">
      <c r="A34" s="10" t="s">
        <v>64</v>
      </c>
      <c r="B34" s="24" t="s">
        <v>65</v>
      </c>
      <c r="C34" s="8" t="s">
        <v>66</v>
      </c>
      <c r="D34" s="8"/>
      <c r="E34" s="8"/>
      <c r="F34" s="14"/>
      <c r="G34" s="14"/>
      <c r="H34" s="14"/>
      <c r="I34" s="14"/>
      <c r="J34" s="14"/>
      <c r="K34" s="14"/>
      <c r="L34" s="14"/>
      <c r="M34" s="14"/>
      <c r="N34" s="14"/>
    </row>
    <row r="35" spans="1:155" s="7" customFormat="1" ht="18" customHeight="1" x14ac:dyDescent="0.3">
      <c r="A35" s="10" t="s">
        <v>67</v>
      </c>
      <c r="B35" s="274" t="s">
        <v>68</v>
      </c>
      <c r="C35" s="274"/>
      <c r="D35" s="274"/>
      <c r="E35" s="274"/>
      <c r="F35" s="274"/>
      <c r="G35" s="14"/>
      <c r="H35" s="14"/>
      <c r="I35" s="14"/>
      <c r="J35" s="14"/>
      <c r="K35" s="14"/>
      <c r="L35" s="14"/>
      <c r="M35" s="14"/>
      <c r="N35" s="14"/>
    </row>
    <row r="36" spans="1:155" s="7" customFormat="1" ht="14.4" x14ac:dyDescent="0.3">
      <c r="A36" s="10"/>
      <c r="B36" s="279" t="s">
        <v>69</v>
      </c>
      <c r="C36" s="279"/>
      <c r="D36" s="279"/>
      <c r="E36" s="279"/>
      <c r="F36" s="279"/>
      <c r="G36" s="25"/>
      <c r="H36" s="25"/>
      <c r="I36" s="25"/>
      <c r="J36" s="25"/>
      <c r="K36" s="25"/>
      <c r="L36" s="25"/>
      <c r="M36" s="26"/>
      <c r="N36" s="25"/>
    </row>
    <row r="37" spans="1:155" s="7" customFormat="1" ht="9.75" customHeight="1" x14ac:dyDescent="0.3">
      <c r="A37" s="10"/>
      <c r="B37" s="10"/>
      <c r="C37" s="10"/>
      <c r="D37" s="27"/>
      <c r="E37" s="27"/>
      <c r="F37" s="27"/>
      <c r="G37" s="27"/>
      <c r="H37" s="27"/>
      <c r="I37" s="27"/>
      <c r="J37" s="27"/>
      <c r="K37" s="27"/>
      <c r="L37" s="27"/>
      <c r="M37" s="25"/>
      <c r="N37" s="25"/>
    </row>
    <row r="38" spans="1:155" s="7" customFormat="1" ht="14.4" x14ac:dyDescent="0.3">
      <c r="A38" s="28" t="s">
        <v>70</v>
      </c>
      <c r="B38" s="10"/>
      <c r="C38" s="10"/>
      <c r="D38" s="280" t="s">
        <v>71</v>
      </c>
      <c r="E38" s="280"/>
      <c r="F38" s="280"/>
      <c r="G38" s="29"/>
      <c r="H38" s="29"/>
      <c r="I38" s="29"/>
      <c r="J38" s="29"/>
      <c r="K38" s="29"/>
      <c r="L38" s="29"/>
      <c r="M38" s="29"/>
      <c r="N38" s="29"/>
      <c r="EW38" s="17" t="s">
        <v>71</v>
      </c>
      <c r="EX38" s="17" t="s">
        <v>0</v>
      </c>
      <c r="EY38" s="17" t="s">
        <v>0</v>
      </c>
    </row>
    <row r="39" spans="1:155" s="7" customFormat="1" ht="9.75" customHeight="1" x14ac:dyDescent="0.3">
      <c r="A39" s="10"/>
      <c r="B39" s="30"/>
      <c r="C39" s="30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5" s="7" customFormat="1" ht="12.75" customHeight="1" x14ac:dyDescent="0.3">
      <c r="A40" s="28" t="s">
        <v>72</v>
      </c>
      <c r="B40" s="30"/>
      <c r="C40" s="32">
        <v>10116.07</v>
      </c>
      <c r="D40" s="33" t="s">
        <v>73</v>
      </c>
      <c r="E40" s="34" t="s">
        <v>74</v>
      </c>
      <c r="G40" s="30"/>
      <c r="H40" s="30"/>
      <c r="I40" s="30"/>
      <c r="J40" s="30"/>
      <c r="K40" s="30"/>
      <c r="L40" s="35"/>
      <c r="M40" s="35"/>
      <c r="N40" s="30"/>
    </row>
    <row r="41" spans="1:155" s="7" customFormat="1" ht="12.75" customHeight="1" x14ac:dyDescent="0.3">
      <c r="A41" s="10"/>
      <c r="B41" s="36" t="s">
        <v>75</v>
      </c>
      <c r="C41" s="37"/>
      <c r="D41" s="38"/>
      <c r="E41" s="34"/>
      <c r="G41" s="30"/>
    </row>
    <row r="42" spans="1:155" s="7" customFormat="1" ht="12.75" customHeight="1" x14ac:dyDescent="0.3">
      <c r="A42" s="10"/>
      <c r="B42" s="39" t="s">
        <v>76</v>
      </c>
      <c r="C42" s="32">
        <v>48174.879999999997</v>
      </c>
      <c r="D42" s="33" t="s">
        <v>77</v>
      </c>
      <c r="E42" s="34" t="s">
        <v>74</v>
      </c>
      <c r="G42" s="30" t="s">
        <v>78</v>
      </c>
      <c r="I42" s="30"/>
      <c r="J42" s="30"/>
      <c r="K42" s="30"/>
      <c r="L42" s="32">
        <v>535.08000000000004</v>
      </c>
      <c r="M42" s="40" t="s">
        <v>79</v>
      </c>
      <c r="N42" s="34" t="s">
        <v>74</v>
      </c>
    </row>
    <row r="43" spans="1:155" s="7" customFormat="1" ht="12.75" customHeight="1" x14ac:dyDescent="0.3">
      <c r="A43" s="10"/>
      <c r="B43" s="39" t="s">
        <v>80</v>
      </c>
      <c r="C43" s="32">
        <v>148.5</v>
      </c>
      <c r="D43" s="41" t="s">
        <v>81</v>
      </c>
      <c r="E43" s="34" t="s">
        <v>74</v>
      </c>
      <c r="G43" s="30" t="s">
        <v>82</v>
      </c>
      <c r="I43" s="30"/>
      <c r="J43" s="30"/>
      <c r="K43" s="30"/>
      <c r="L43" s="281">
        <v>1195.4100000000001</v>
      </c>
      <c r="M43" s="281"/>
      <c r="N43" s="34" t="s">
        <v>83</v>
      </c>
    </row>
    <row r="44" spans="1:155" s="7" customFormat="1" ht="12.75" customHeight="1" x14ac:dyDescent="0.3">
      <c r="A44" s="10"/>
      <c r="B44" s="39" t="s">
        <v>84</v>
      </c>
      <c r="C44" s="32">
        <v>0</v>
      </c>
      <c r="D44" s="41" t="s">
        <v>85</v>
      </c>
      <c r="E44" s="34" t="s">
        <v>74</v>
      </c>
      <c r="G44" s="30" t="s">
        <v>86</v>
      </c>
      <c r="I44" s="30"/>
      <c r="J44" s="30"/>
      <c r="K44" s="30"/>
      <c r="L44" s="281">
        <v>302.92</v>
      </c>
      <c r="M44" s="281"/>
      <c r="N44" s="34" t="s">
        <v>83</v>
      </c>
    </row>
    <row r="45" spans="1:155" s="7" customFormat="1" ht="12.75" customHeight="1" x14ac:dyDescent="0.3">
      <c r="A45" s="10"/>
      <c r="B45" s="39" t="s">
        <v>87</v>
      </c>
      <c r="C45" s="32">
        <v>0</v>
      </c>
      <c r="D45" s="33" t="s">
        <v>85</v>
      </c>
      <c r="E45" s="34" t="s">
        <v>74</v>
      </c>
      <c r="G45" s="30"/>
      <c r="H45" s="30"/>
      <c r="I45" s="30"/>
      <c r="J45" s="30"/>
      <c r="K45" s="30"/>
      <c r="L45" s="276" t="s">
        <v>88</v>
      </c>
      <c r="M45" s="276"/>
      <c r="N45" s="30"/>
    </row>
    <row r="46" spans="1:155" s="7" customFormat="1" ht="9.75" customHeight="1" x14ac:dyDescent="0.3">
      <c r="A46" s="42"/>
    </row>
    <row r="47" spans="1:155" s="7" customFormat="1" ht="36" customHeight="1" x14ac:dyDescent="0.3">
      <c r="A47" s="277" t="s">
        <v>89</v>
      </c>
      <c r="B47" s="269" t="s">
        <v>28</v>
      </c>
      <c r="C47" s="269" t="s">
        <v>90</v>
      </c>
      <c r="D47" s="269"/>
      <c r="E47" s="269"/>
      <c r="F47" s="269" t="s">
        <v>91</v>
      </c>
      <c r="G47" s="269" t="s">
        <v>92</v>
      </c>
      <c r="H47" s="269"/>
      <c r="I47" s="269"/>
      <c r="J47" s="269" t="s">
        <v>93</v>
      </c>
      <c r="K47" s="269"/>
      <c r="L47" s="269"/>
      <c r="M47" s="269" t="s">
        <v>94</v>
      </c>
      <c r="N47" s="269" t="s">
        <v>95</v>
      </c>
    </row>
    <row r="48" spans="1:155" s="7" customFormat="1" ht="11.25" customHeight="1" x14ac:dyDescent="0.3">
      <c r="A48" s="277"/>
      <c r="B48" s="26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</row>
    <row r="49" spans="1:163" s="7" customFormat="1" ht="34.5" customHeight="1" x14ac:dyDescent="0.3">
      <c r="A49" s="277"/>
      <c r="B49" s="269"/>
      <c r="C49" s="269"/>
      <c r="D49" s="269"/>
      <c r="E49" s="269"/>
      <c r="F49" s="269"/>
      <c r="G49" s="43" t="s">
        <v>96</v>
      </c>
      <c r="H49" s="43" t="s">
        <v>97</v>
      </c>
      <c r="I49" s="43" t="s">
        <v>98</v>
      </c>
      <c r="J49" s="43" t="s">
        <v>96</v>
      </c>
      <c r="K49" s="43" t="s">
        <v>97</v>
      </c>
      <c r="L49" s="43" t="s">
        <v>99</v>
      </c>
      <c r="M49" s="269"/>
      <c r="N49" s="269"/>
    </row>
    <row r="50" spans="1:163" s="7" customFormat="1" ht="14.4" x14ac:dyDescent="0.3">
      <c r="A50" s="44">
        <v>1</v>
      </c>
      <c r="B50" s="45">
        <v>2</v>
      </c>
      <c r="C50" s="270">
        <v>3</v>
      </c>
      <c r="D50" s="270"/>
      <c r="E50" s="270"/>
      <c r="F50" s="45">
        <v>4</v>
      </c>
      <c r="G50" s="45">
        <v>5</v>
      </c>
      <c r="H50" s="45">
        <v>6</v>
      </c>
      <c r="I50" s="45">
        <v>7</v>
      </c>
      <c r="J50" s="45">
        <v>8</v>
      </c>
      <c r="K50" s="45">
        <v>9</v>
      </c>
      <c r="L50" s="45">
        <v>10</v>
      </c>
      <c r="M50" s="45">
        <v>11</v>
      </c>
      <c r="N50" s="45">
        <v>12</v>
      </c>
      <c r="O50" s="46"/>
      <c r="P50" s="46"/>
      <c r="Q50" s="46"/>
    </row>
    <row r="51" spans="1:163" s="7" customFormat="1" ht="14.4" x14ac:dyDescent="0.3">
      <c r="A51" s="266" t="s">
        <v>100</v>
      </c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8"/>
      <c r="EZ51" s="47" t="s">
        <v>100</v>
      </c>
    </row>
    <row r="52" spans="1:163" s="7" customFormat="1" ht="30.6" x14ac:dyDescent="0.3">
      <c r="A52" s="48" t="s">
        <v>18</v>
      </c>
      <c r="B52" s="49" t="s">
        <v>101</v>
      </c>
      <c r="C52" s="258" t="s">
        <v>102</v>
      </c>
      <c r="D52" s="258"/>
      <c r="E52" s="258"/>
      <c r="F52" s="50" t="s">
        <v>103</v>
      </c>
      <c r="G52" s="51">
        <v>0.17549999999999999</v>
      </c>
      <c r="H52" s="52">
        <v>1</v>
      </c>
      <c r="I52" s="53">
        <v>0.17549999999999999</v>
      </c>
      <c r="J52" s="54"/>
      <c r="K52" s="51"/>
      <c r="L52" s="54"/>
      <c r="M52" s="51"/>
      <c r="N52" s="55"/>
      <c r="EZ52" s="47"/>
      <c r="FA52" s="56" t="s">
        <v>102</v>
      </c>
      <c r="FB52" s="56" t="s">
        <v>0</v>
      </c>
      <c r="FC52" s="56" t="s">
        <v>0</v>
      </c>
    </row>
    <row r="53" spans="1:163" s="7" customFormat="1" ht="14.4" x14ac:dyDescent="0.3">
      <c r="A53" s="57"/>
      <c r="B53" s="58" t="s">
        <v>18</v>
      </c>
      <c r="C53" s="256" t="s">
        <v>104</v>
      </c>
      <c r="D53" s="256"/>
      <c r="E53" s="256"/>
      <c r="F53" s="59"/>
      <c r="G53" s="60"/>
      <c r="H53" s="60"/>
      <c r="I53" s="60"/>
      <c r="J53" s="61">
        <v>920.4</v>
      </c>
      <c r="K53" s="60"/>
      <c r="L53" s="61">
        <v>161.53</v>
      </c>
      <c r="M53" s="62">
        <v>52.21</v>
      </c>
      <c r="N53" s="63">
        <v>8433.48</v>
      </c>
      <c r="EZ53" s="47"/>
      <c r="FA53" s="56"/>
      <c r="FB53" s="56"/>
      <c r="FC53" s="56"/>
      <c r="FD53" s="64" t="s">
        <v>104</v>
      </c>
    </row>
    <row r="54" spans="1:163" s="7" customFormat="1" ht="14.4" x14ac:dyDescent="0.3">
      <c r="A54" s="65"/>
      <c r="B54" s="58"/>
      <c r="C54" s="256" t="s">
        <v>105</v>
      </c>
      <c r="D54" s="256"/>
      <c r="E54" s="256"/>
      <c r="F54" s="59" t="s">
        <v>106</v>
      </c>
      <c r="G54" s="66">
        <v>118</v>
      </c>
      <c r="H54" s="60"/>
      <c r="I54" s="67">
        <v>20.709</v>
      </c>
      <c r="J54" s="68"/>
      <c r="K54" s="60"/>
      <c r="L54" s="68"/>
      <c r="M54" s="60"/>
      <c r="N54" s="69"/>
      <c r="EZ54" s="47"/>
      <c r="FA54" s="56"/>
      <c r="FB54" s="56"/>
      <c r="FC54" s="56"/>
      <c r="FE54" s="64" t="s">
        <v>105</v>
      </c>
    </row>
    <row r="55" spans="1:163" s="7" customFormat="1" ht="14.4" x14ac:dyDescent="0.3">
      <c r="A55" s="70"/>
      <c r="B55" s="58"/>
      <c r="C55" s="262" t="s">
        <v>107</v>
      </c>
      <c r="D55" s="262"/>
      <c r="E55" s="262"/>
      <c r="F55" s="71"/>
      <c r="G55" s="72"/>
      <c r="H55" s="72"/>
      <c r="I55" s="72"/>
      <c r="J55" s="73">
        <v>920.4</v>
      </c>
      <c r="K55" s="72"/>
      <c r="L55" s="73">
        <v>161.53</v>
      </c>
      <c r="M55" s="72"/>
      <c r="N55" s="74">
        <v>8433.48</v>
      </c>
      <c r="EZ55" s="47"/>
      <c r="FA55" s="56"/>
      <c r="FB55" s="56"/>
      <c r="FC55" s="56"/>
      <c r="FF55" s="64" t="s">
        <v>107</v>
      </c>
    </row>
    <row r="56" spans="1:163" s="7" customFormat="1" ht="14.4" x14ac:dyDescent="0.3">
      <c r="A56" s="65"/>
      <c r="B56" s="58"/>
      <c r="C56" s="256" t="s">
        <v>108</v>
      </c>
      <c r="D56" s="256"/>
      <c r="E56" s="256"/>
      <c r="F56" s="59"/>
      <c r="G56" s="60"/>
      <c r="H56" s="60"/>
      <c r="I56" s="60"/>
      <c r="J56" s="68"/>
      <c r="K56" s="60"/>
      <c r="L56" s="61">
        <v>161.53</v>
      </c>
      <c r="M56" s="60"/>
      <c r="N56" s="63">
        <v>8433.48</v>
      </c>
      <c r="EZ56" s="47"/>
      <c r="FA56" s="56"/>
      <c r="FB56" s="56"/>
      <c r="FC56" s="56"/>
      <c r="FE56" s="64" t="s">
        <v>108</v>
      </c>
    </row>
    <row r="57" spans="1:163" s="7" customFormat="1" ht="20.399999999999999" x14ac:dyDescent="0.3">
      <c r="A57" s="65"/>
      <c r="B57" s="58" t="s">
        <v>109</v>
      </c>
      <c r="C57" s="256" t="s">
        <v>110</v>
      </c>
      <c r="D57" s="256"/>
      <c r="E57" s="256"/>
      <c r="F57" s="59" t="s">
        <v>111</v>
      </c>
      <c r="G57" s="66">
        <v>89</v>
      </c>
      <c r="H57" s="60"/>
      <c r="I57" s="66">
        <v>89</v>
      </c>
      <c r="J57" s="68"/>
      <c r="K57" s="60"/>
      <c r="L57" s="61">
        <v>143.76</v>
      </c>
      <c r="M57" s="60"/>
      <c r="N57" s="63">
        <v>7505.8</v>
      </c>
      <c r="EZ57" s="47"/>
      <c r="FA57" s="56"/>
      <c r="FB57" s="56"/>
      <c r="FC57" s="56"/>
      <c r="FE57" s="64" t="s">
        <v>110</v>
      </c>
    </row>
    <row r="58" spans="1:163" s="7" customFormat="1" ht="40.799999999999997" x14ac:dyDescent="0.3">
      <c r="A58" s="65"/>
      <c r="B58" s="58" t="s">
        <v>112</v>
      </c>
      <c r="C58" s="256" t="s">
        <v>113</v>
      </c>
      <c r="D58" s="256"/>
      <c r="E58" s="256"/>
      <c r="F58" s="59" t="s">
        <v>111</v>
      </c>
      <c r="G58" s="66">
        <v>40</v>
      </c>
      <c r="H58" s="62">
        <v>0.85</v>
      </c>
      <c r="I58" s="66">
        <v>34</v>
      </c>
      <c r="J58" s="68"/>
      <c r="K58" s="60"/>
      <c r="L58" s="61">
        <v>54.92</v>
      </c>
      <c r="M58" s="60"/>
      <c r="N58" s="63">
        <v>2867.38</v>
      </c>
      <c r="EZ58" s="47"/>
      <c r="FA58" s="56"/>
      <c r="FB58" s="56"/>
      <c r="FC58" s="56"/>
      <c r="FE58" s="64" t="s">
        <v>113</v>
      </c>
    </row>
    <row r="59" spans="1:163" s="7" customFormat="1" ht="14.4" x14ac:dyDescent="0.3">
      <c r="A59" s="75"/>
      <c r="B59" s="76"/>
      <c r="C59" s="258" t="s">
        <v>114</v>
      </c>
      <c r="D59" s="258"/>
      <c r="E59" s="258"/>
      <c r="F59" s="50"/>
      <c r="G59" s="51"/>
      <c r="H59" s="51"/>
      <c r="I59" s="51"/>
      <c r="J59" s="54"/>
      <c r="K59" s="51"/>
      <c r="L59" s="77">
        <v>360.21</v>
      </c>
      <c r="M59" s="72"/>
      <c r="N59" s="78">
        <v>18806.66</v>
      </c>
      <c r="EZ59" s="47"/>
      <c r="FA59" s="56"/>
      <c r="FB59" s="56"/>
      <c r="FC59" s="56"/>
      <c r="FG59" s="56" t="s">
        <v>114</v>
      </c>
    </row>
    <row r="60" spans="1:163" s="7" customFormat="1" ht="20.399999999999999" x14ac:dyDescent="0.3">
      <c r="A60" s="48" t="s">
        <v>115</v>
      </c>
      <c r="B60" s="49" t="s">
        <v>116</v>
      </c>
      <c r="C60" s="258" t="s">
        <v>117</v>
      </c>
      <c r="D60" s="258"/>
      <c r="E60" s="258"/>
      <c r="F60" s="50" t="s">
        <v>118</v>
      </c>
      <c r="G60" s="51">
        <v>0.69040000000000001</v>
      </c>
      <c r="H60" s="52">
        <v>1</v>
      </c>
      <c r="I60" s="53">
        <v>0.69040000000000001</v>
      </c>
      <c r="J60" s="54"/>
      <c r="K60" s="51"/>
      <c r="L60" s="54"/>
      <c r="M60" s="51"/>
      <c r="N60" s="55"/>
      <c r="EZ60" s="47"/>
      <c r="FA60" s="56" t="s">
        <v>117</v>
      </c>
      <c r="FB60" s="56" t="s">
        <v>0</v>
      </c>
      <c r="FC60" s="56" t="s">
        <v>0</v>
      </c>
      <c r="FG60" s="56"/>
    </row>
    <row r="61" spans="1:163" s="7" customFormat="1" ht="14.4" x14ac:dyDescent="0.3">
      <c r="A61" s="57"/>
      <c r="B61" s="58" t="s">
        <v>18</v>
      </c>
      <c r="C61" s="256" t="s">
        <v>104</v>
      </c>
      <c r="D61" s="256"/>
      <c r="E61" s="256"/>
      <c r="F61" s="59"/>
      <c r="G61" s="60"/>
      <c r="H61" s="60"/>
      <c r="I61" s="60"/>
      <c r="J61" s="61">
        <v>519.16</v>
      </c>
      <c r="K61" s="60"/>
      <c r="L61" s="61">
        <v>358.43</v>
      </c>
      <c r="M61" s="62">
        <v>52.21</v>
      </c>
      <c r="N61" s="63">
        <v>18713.63</v>
      </c>
      <c r="EZ61" s="47"/>
      <c r="FA61" s="56"/>
      <c r="FB61" s="56"/>
      <c r="FC61" s="56"/>
      <c r="FD61" s="64" t="s">
        <v>104</v>
      </c>
      <c r="FG61" s="56"/>
    </row>
    <row r="62" spans="1:163" s="7" customFormat="1" ht="14.4" x14ac:dyDescent="0.3">
      <c r="A62" s="57"/>
      <c r="B62" s="58" t="s">
        <v>115</v>
      </c>
      <c r="C62" s="256" t="s">
        <v>119</v>
      </c>
      <c r="D62" s="256"/>
      <c r="E62" s="256"/>
      <c r="F62" s="59"/>
      <c r="G62" s="60"/>
      <c r="H62" s="60"/>
      <c r="I62" s="60"/>
      <c r="J62" s="79">
        <v>10090.67</v>
      </c>
      <c r="K62" s="60"/>
      <c r="L62" s="79">
        <v>6966.6</v>
      </c>
      <c r="M62" s="62">
        <v>15.71</v>
      </c>
      <c r="N62" s="63">
        <v>109445.29</v>
      </c>
      <c r="EZ62" s="47"/>
      <c r="FA62" s="56"/>
      <c r="FB62" s="56"/>
      <c r="FC62" s="56"/>
      <c r="FD62" s="64" t="s">
        <v>119</v>
      </c>
      <c r="FG62" s="56"/>
    </row>
    <row r="63" spans="1:163" s="7" customFormat="1" ht="14.4" x14ac:dyDescent="0.3">
      <c r="A63" s="57"/>
      <c r="B63" s="58" t="s">
        <v>13</v>
      </c>
      <c r="C63" s="256" t="s">
        <v>120</v>
      </c>
      <c r="D63" s="256"/>
      <c r="E63" s="256"/>
      <c r="F63" s="59"/>
      <c r="G63" s="60"/>
      <c r="H63" s="60"/>
      <c r="I63" s="60"/>
      <c r="J63" s="61">
        <v>422.22</v>
      </c>
      <c r="K63" s="60"/>
      <c r="L63" s="61">
        <v>291.5</v>
      </c>
      <c r="M63" s="62">
        <v>52.21</v>
      </c>
      <c r="N63" s="63">
        <v>15219.22</v>
      </c>
      <c r="EZ63" s="47"/>
      <c r="FA63" s="56"/>
      <c r="FB63" s="56"/>
      <c r="FC63" s="56"/>
      <c r="FD63" s="64" t="s">
        <v>120</v>
      </c>
      <c r="FG63" s="56"/>
    </row>
    <row r="64" spans="1:163" s="7" customFormat="1" ht="14.4" x14ac:dyDescent="0.3">
      <c r="A64" s="65"/>
      <c r="B64" s="58"/>
      <c r="C64" s="256" t="s">
        <v>105</v>
      </c>
      <c r="D64" s="256"/>
      <c r="E64" s="256"/>
      <c r="F64" s="59" t="s">
        <v>106</v>
      </c>
      <c r="G64" s="80">
        <v>59.4</v>
      </c>
      <c r="H64" s="60"/>
      <c r="I64" s="81">
        <v>41.00976</v>
      </c>
      <c r="J64" s="68"/>
      <c r="K64" s="60"/>
      <c r="L64" s="68"/>
      <c r="M64" s="60"/>
      <c r="N64" s="69"/>
      <c r="EZ64" s="47"/>
      <c r="FA64" s="56"/>
      <c r="FB64" s="56"/>
      <c r="FC64" s="56"/>
      <c r="FE64" s="64" t="s">
        <v>105</v>
      </c>
      <c r="FG64" s="56"/>
    </row>
    <row r="65" spans="1:163" s="7" customFormat="1" ht="14.4" x14ac:dyDescent="0.3">
      <c r="A65" s="65"/>
      <c r="B65" s="58"/>
      <c r="C65" s="256" t="s">
        <v>121</v>
      </c>
      <c r="D65" s="256"/>
      <c r="E65" s="256"/>
      <c r="F65" s="59" t="s">
        <v>106</v>
      </c>
      <c r="G65" s="62">
        <v>29.76</v>
      </c>
      <c r="H65" s="60"/>
      <c r="I65" s="82">
        <v>20.546303999999999</v>
      </c>
      <c r="J65" s="68"/>
      <c r="K65" s="60"/>
      <c r="L65" s="68"/>
      <c r="M65" s="60"/>
      <c r="N65" s="69"/>
      <c r="EZ65" s="47"/>
      <c r="FA65" s="56"/>
      <c r="FB65" s="56"/>
      <c r="FC65" s="56"/>
      <c r="FE65" s="64" t="s">
        <v>121</v>
      </c>
      <c r="FG65" s="56"/>
    </row>
    <row r="66" spans="1:163" s="7" customFormat="1" ht="14.4" x14ac:dyDescent="0.3">
      <c r="A66" s="70"/>
      <c r="B66" s="58"/>
      <c r="C66" s="262" t="s">
        <v>107</v>
      </c>
      <c r="D66" s="262"/>
      <c r="E66" s="262"/>
      <c r="F66" s="71"/>
      <c r="G66" s="72"/>
      <c r="H66" s="72"/>
      <c r="I66" s="72"/>
      <c r="J66" s="83">
        <v>10609.83</v>
      </c>
      <c r="K66" s="72"/>
      <c r="L66" s="83">
        <v>7325.03</v>
      </c>
      <c r="M66" s="72"/>
      <c r="N66" s="74">
        <v>128158.92</v>
      </c>
      <c r="EZ66" s="47"/>
      <c r="FA66" s="56"/>
      <c r="FB66" s="56"/>
      <c r="FC66" s="56"/>
      <c r="FF66" s="64" t="s">
        <v>107</v>
      </c>
      <c r="FG66" s="56"/>
    </row>
    <row r="67" spans="1:163" s="7" customFormat="1" ht="14.4" x14ac:dyDescent="0.3">
      <c r="A67" s="65"/>
      <c r="B67" s="58"/>
      <c r="C67" s="256" t="s">
        <v>108</v>
      </c>
      <c r="D67" s="256"/>
      <c r="E67" s="256"/>
      <c r="F67" s="59"/>
      <c r="G67" s="60"/>
      <c r="H67" s="60"/>
      <c r="I67" s="60"/>
      <c r="J67" s="68"/>
      <c r="K67" s="60"/>
      <c r="L67" s="61">
        <v>649.92999999999995</v>
      </c>
      <c r="M67" s="60"/>
      <c r="N67" s="63">
        <v>33932.85</v>
      </c>
      <c r="EZ67" s="47"/>
      <c r="FA67" s="56"/>
      <c r="FB67" s="56"/>
      <c r="FC67" s="56"/>
      <c r="FE67" s="64" t="s">
        <v>108</v>
      </c>
      <c r="FG67" s="56"/>
    </row>
    <row r="68" spans="1:163" s="7" customFormat="1" ht="20.399999999999999" x14ac:dyDescent="0.3">
      <c r="A68" s="65"/>
      <c r="B68" s="58" t="s">
        <v>122</v>
      </c>
      <c r="C68" s="256" t="s">
        <v>123</v>
      </c>
      <c r="D68" s="256"/>
      <c r="E68" s="256"/>
      <c r="F68" s="59" t="s">
        <v>111</v>
      </c>
      <c r="G68" s="66">
        <v>109</v>
      </c>
      <c r="H68" s="60"/>
      <c r="I68" s="66">
        <v>109</v>
      </c>
      <c r="J68" s="68"/>
      <c r="K68" s="60"/>
      <c r="L68" s="61">
        <v>708.42</v>
      </c>
      <c r="M68" s="60"/>
      <c r="N68" s="63">
        <v>36986.81</v>
      </c>
      <c r="EZ68" s="47"/>
      <c r="FA68" s="56"/>
      <c r="FB68" s="56"/>
      <c r="FC68" s="56"/>
      <c r="FE68" s="64" t="s">
        <v>123</v>
      </c>
      <c r="FG68" s="56"/>
    </row>
    <row r="69" spans="1:163" s="7" customFormat="1" ht="40.799999999999997" x14ac:dyDescent="0.3">
      <c r="A69" s="65"/>
      <c r="B69" s="58" t="s">
        <v>124</v>
      </c>
      <c r="C69" s="256" t="s">
        <v>125</v>
      </c>
      <c r="D69" s="256"/>
      <c r="E69" s="256"/>
      <c r="F69" s="59" t="s">
        <v>111</v>
      </c>
      <c r="G69" s="66">
        <v>65</v>
      </c>
      <c r="H69" s="62">
        <v>0.85</v>
      </c>
      <c r="I69" s="62">
        <v>55.25</v>
      </c>
      <c r="J69" s="68"/>
      <c r="K69" s="60"/>
      <c r="L69" s="61">
        <v>359.09</v>
      </c>
      <c r="M69" s="60"/>
      <c r="N69" s="63">
        <v>18747.900000000001</v>
      </c>
      <c r="EZ69" s="47"/>
      <c r="FA69" s="56"/>
      <c r="FB69" s="56"/>
      <c r="FC69" s="56"/>
      <c r="FE69" s="64" t="s">
        <v>125</v>
      </c>
      <c r="FG69" s="56"/>
    </row>
    <row r="70" spans="1:163" s="7" customFormat="1" ht="14.4" x14ac:dyDescent="0.3">
      <c r="A70" s="75"/>
      <c r="B70" s="76"/>
      <c r="C70" s="258" t="s">
        <v>114</v>
      </c>
      <c r="D70" s="258"/>
      <c r="E70" s="258"/>
      <c r="F70" s="50"/>
      <c r="G70" s="51"/>
      <c r="H70" s="51"/>
      <c r="I70" s="51"/>
      <c r="J70" s="54"/>
      <c r="K70" s="51"/>
      <c r="L70" s="84">
        <v>8392.5400000000009</v>
      </c>
      <c r="M70" s="72"/>
      <c r="N70" s="78">
        <v>183893.63</v>
      </c>
      <c r="EZ70" s="47"/>
      <c r="FA70" s="56"/>
      <c r="FB70" s="56"/>
      <c r="FC70" s="56"/>
      <c r="FG70" s="56" t="s">
        <v>114</v>
      </c>
    </row>
    <row r="71" spans="1:163" s="7" customFormat="1" ht="40.799999999999997" x14ac:dyDescent="0.3">
      <c r="A71" s="48" t="s">
        <v>13</v>
      </c>
      <c r="B71" s="49" t="s">
        <v>126</v>
      </c>
      <c r="C71" s="258" t="s">
        <v>127</v>
      </c>
      <c r="D71" s="258"/>
      <c r="E71" s="258"/>
      <c r="F71" s="50" t="s">
        <v>103</v>
      </c>
      <c r="G71" s="51">
        <v>3.7871000000000001</v>
      </c>
      <c r="H71" s="52">
        <v>1</v>
      </c>
      <c r="I71" s="53">
        <v>3.7871000000000001</v>
      </c>
      <c r="J71" s="54"/>
      <c r="K71" s="51"/>
      <c r="L71" s="54"/>
      <c r="M71" s="51"/>
      <c r="N71" s="55"/>
      <c r="EZ71" s="47"/>
      <c r="FA71" s="56" t="s">
        <v>127</v>
      </c>
      <c r="FB71" s="56" t="s">
        <v>0</v>
      </c>
      <c r="FC71" s="56" t="s">
        <v>0</v>
      </c>
      <c r="FG71" s="56"/>
    </row>
    <row r="72" spans="1:163" s="7" customFormat="1" ht="14.4" x14ac:dyDescent="0.3">
      <c r="A72" s="57"/>
      <c r="B72" s="58" t="s">
        <v>18</v>
      </c>
      <c r="C72" s="256" t="s">
        <v>104</v>
      </c>
      <c r="D72" s="256"/>
      <c r="E72" s="256"/>
      <c r="F72" s="59"/>
      <c r="G72" s="60"/>
      <c r="H72" s="60"/>
      <c r="I72" s="60"/>
      <c r="J72" s="61">
        <v>92.08</v>
      </c>
      <c r="K72" s="60"/>
      <c r="L72" s="61">
        <v>348.72</v>
      </c>
      <c r="M72" s="62">
        <v>52.21</v>
      </c>
      <c r="N72" s="63">
        <v>18206.669999999998</v>
      </c>
      <c r="EZ72" s="47"/>
      <c r="FA72" s="56"/>
      <c r="FB72" s="56"/>
      <c r="FC72" s="56"/>
      <c r="FD72" s="64" t="s">
        <v>104</v>
      </c>
      <c r="FG72" s="56"/>
    </row>
    <row r="73" spans="1:163" s="7" customFormat="1" ht="14.4" x14ac:dyDescent="0.3">
      <c r="A73" s="57"/>
      <c r="B73" s="58" t="s">
        <v>115</v>
      </c>
      <c r="C73" s="256" t="s">
        <v>119</v>
      </c>
      <c r="D73" s="256"/>
      <c r="E73" s="256"/>
      <c r="F73" s="59"/>
      <c r="G73" s="60"/>
      <c r="H73" s="60"/>
      <c r="I73" s="60"/>
      <c r="J73" s="61">
        <v>287.60000000000002</v>
      </c>
      <c r="K73" s="60"/>
      <c r="L73" s="79">
        <v>1089.17</v>
      </c>
      <c r="M73" s="62">
        <v>15.71</v>
      </c>
      <c r="N73" s="63">
        <v>17110.86</v>
      </c>
      <c r="EZ73" s="47"/>
      <c r="FA73" s="56"/>
      <c r="FB73" s="56"/>
      <c r="FC73" s="56"/>
      <c r="FD73" s="64" t="s">
        <v>119</v>
      </c>
      <c r="FG73" s="56"/>
    </row>
    <row r="74" spans="1:163" s="7" customFormat="1" ht="14.4" x14ac:dyDescent="0.3">
      <c r="A74" s="57"/>
      <c r="B74" s="58" t="s">
        <v>13</v>
      </c>
      <c r="C74" s="256" t="s">
        <v>120</v>
      </c>
      <c r="D74" s="256"/>
      <c r="E74" s="256"/>
      <c r="F74" s="59"/>
      <c r="G74" s="60"/>
      <c r="H74" s="60"/>
      <c r="I74" s="60"/>
      <c r="J74" s="61">
        <v>37.57</v>
      </c>
      <c r="K74" s="60"/>
      <c r="L74" s="61">
        <v>142.28</v>
      </c>
      <c r="M74" s="62">
        <v>52.21</v>
      </c>
      <c r="N74" s="63">
        <v>7428.44</v>
      </c>
      <c r="EZ74" s="47"/>
      <c r="FA74" s="56"/>
      <c r="FB74" s="56"/>
      <c r="FC74" s="56"/>
      <c r="FD74" s="64" t="s">
        <v>120</v>
      </c>
      <c r="FG74" s="56"/>
    </row>
    <row r="75" spans="1:163" s="7" customFormat="1" ht="14.4" x14ac:dyDescent="0.3">
      <c r="A75" s="65"/>
      <c r="B75" s="58"/>
      <c r="C75" s="256" t="s">
        <v>105</v>
      </c>
      <c r="D75" s="256"/>
      <c r="E75" s="256"/>
      <c r="F75" s="59" t="s">
        <v>106</v>
      </c>
      <c r="G75" s="80">
        <v>11.7</v>
      </c>
      <c r="H75" s="60"/>
      <c r="I75" s="81">
        <v>44.309069999999998</v>
      </c>
      <c r="J75" s="68"/>
      <c r="K75" s="60"/>
      <c r="L75" s="68"/>
      <c r="M75" s="60"/>
      <c r="N75" s="69"/>
      <c r="EZ75" s="47"/>
      <c r="FA75" s="56"/>
      <c r="FB75" s="56"/>
      <c r="FC75" s="56"/>
      <c r="FE75" s="64" t="s">
        <v>105</v>
      </c>
      <c r="FG75" s="56"/>
    </row>
    <row r="76" spans="1:163" s="7" customFormat="1" ht="14.4" x14ac:dyDescent="0.3">
      <c r="A76" s="65"/>
      <c r="B76" s="58"/>
      <c r="C76" s="256" t="s">
        <v>121</v>
      </c>
      <c r="D76" s="256"/>
      <c r="E76" s="256"/>
      <c r="F76" s="59" t="s">
        <v>106</v>
      </c>
      <c r="G76" s="62">
        <v>2.96</v>
      </c>
      <c r="H76" s="60"/>
      <c r="I76" s="82">
        <v>11.209816</v>
      </c>
      <c r="J76" s="68"/>
      <c r="K76" s="60"/>
      <c r="L76" s="68"/>
      <c r="M76" s="60"/>
      <c r="N76" s="69"/>
      <c r="EZ76" s="47"/>
      <c r="FA76" s="56"/>
      <c r="FB76" s="56"/>
      <c r="FC76" s="56"/>
      <c r="FE76" s="64" t="s">
        <v>121</v>
      </c>
      <c r="FG76" s="56"/>
    </row>
    <row r="77" spans="1:163" s="7" customFormat="1" ht="14.4" x14ac:dyDescent="0.3">
      <c r="A77" s="70"/>
      <c r="B77" s="58"/>
      <c r="C77" s="262" t="s">
        <v>107</v>
      </c>
      <c r="D77" s="262"/>
      <c r="E77" s="262"/>
      <c r="F77" s="71"/>
      <c r="G77" s="72"/>
      <c r="H77" s="72"/>
      <c r="I77" s="72"/>
      <c r="J77" s="73">
        <v>379.68</v>
      </c>
      <c r="K77" s="72"/>
      <c r="L77" s="83">
        <v>1437.89</v>
      </c>
      <c r="M77" s="72"/>
      <c r="N77" s="74">
        <v>35317.53</v>
      </c>
      <c r="EZ77" s="47"/>
      <c r="FA77" s="56"/>
      <c r="FB77" s="56"/>
      <c r="FC77" s="56"/>
      <c r="FF77" s="64" t="s">
        <v>107</v>
      </c>
      <c r="FG77" s="56"/>
    </row>
    <row r="78" spans="1:163" s="7" customFormat="1" ht="14.4" x14ac:dyDescent="0.3">
      <c r="A78" s="65"/>
      <c r="B78" s="58"/>
      <c r="C78" s="256" t="s">
        <v>108</v>
      </c>
      <c r="D78" s="256"/>
      <c r="E78" s="256"/>
      <c r="F78" s="59"/>
      <c r="G78" s="60"/>
      <c r="H78" s="60"/>
      <c r="I78" s="60"/>
      <c r="J78" s="68"/>
      <c r="K78" s="60"/>
      <c r="L78" s="61">
        <v>491</v>
      </c>
      <c r="M78" s="60"/>
      <c r="N78" s="63">
        <v>25635.11</v>
      </c>
      <c r="EZ78" s="47"/>
      <c r="FA78" s="56"/>
      <c r="FB78" s="56"/>
      <c r="FC78" s="56"/>
      <c r="FE78" s="64" t="s">
        <v>108</v>
      </c>
      <c r="FG78" s="56"/>
    </row>
    <row r="79" spans="1:163" s="7" customFormat="1" ht="14.4" x14ac:dyDescent="0.3">
      <c r="A79" s="65"/>
      <c r="B79" s="58" t="s">
        <v>128</v>
      </c>
      <c r="C79" s="256" t="s">
        <v>129</v>
      </c>
      <c r="D79" s="256"/>
      <c r="E79" s="256"/>
      <c r="F79" s="59" t="s">
        <v>111</v>
      </c>
      <c r="G79" s="66">
        <v>102</v>
      </c>
      <c r="H79" s="60"/>
      <c r="I79" s="66">
        <v>102</v>
      </c>
      <c r="J79" s="68"/>
      <c r="K79" s="60"/>
      <c r="L79" s="61">
        <v>500.82</v>
      </c>
      <c r="M79" s="60"/>
      <c r="N79" s="63">
        <v>26147.81</v>
      </c>
      <c r="EZ79" s="47"/>
      <c r="FA79" s="56"/>
      <c r="FB79" s="56"/>
      <c r="FC79" s="56"/>
      <c r="FE79" s="64" t="s">
        <v>129</v>
      </c>
      <c r="FG79" s="56"/>
    </row>
    <row r="80" spans="1:163" s="7" customFormat="1" ht="14.4" x14ac:dyDescent="0.3">
      <c r="A80" s="65"/>
      <c r="B80" s="58" t="s">
        <v>130</v>
      </c>
      <c r="C80" s="256" t="s">
        <v>131</v>
      </c>
      <c r="D80" s="256"/>
      <c r="E80" s="256"/>
      <c r="F80" s="59" t="s">
        <v>111</v>
      </c>
      <c r="G80" s="66">
        <v>54</v>
      </c>
      <c r="H80" s="60"/>
      <c r="I80" s="66">
        <v>54</v>
      </c>
      <c r="J80" s="68"/>
      <c r="K80" s="60"/>
      <c r="L80" s="61">
        <v>265.14</v>
      </c>
      <c r="M80" s="60"/>
      <c r="N80" s="63">
        <v>13842.96</v>
      </c>
      <c r="EZ80" s="47"/>
      <c r="FA80" s="56"/>
      <c r="FB80" s="56"/>
      <c r="FC80" s="56"/>
      <c r="FE80" s="64" t="s">
        <v>131</v>
      </c>
      <c r="FG80" s="56"/>
    </row>
    <row r="81" spans="1:163" s="7" customFormat="1" ht="14.4" x14ac:dyDescent="0.3">
      <c r="A81" s="75"/>
      <c r="B81" s="76"/>
      <c r="C81" s="258" t="s">
        <v>114</v>
      </c>
      <c r="D81" s="258"/>
      <c r="E81" s="258"/>
      <c r="F81" s="50"/>
      <c r="G81" s="51"/>
      <c r="H81" s="51"/>
      <c r="I81" s="51"/>
      <c r="J81" s="54"/>
      <c r="K81" s="51"/>
      <c r="L81" s="84">
        <v>2203.85</v>
      </c>
      <c r="M81" s="72"/>
      <c r="N81" s="78">
        <v>75308.3</v>
      </c>
      <c r="EZ81" s="47"/>
      <c r="FA81" s="56"/>
      <c r="FB81" s="56"/>
      <c r="FC81" s="56"/>
      <c r="FG81" s="56" t="s">
        <v>114</v>
      </c>
    </row>
    <row r="82" spans="1:163" s="7" customFormat="1" ht="20.399999999999999" x14ac:dyDescent="0.3">
      <c r="A82" s="48" t="s">
        <v>16</v>
      </c>
      <c r="B82" s="49" t="s">
        <v>132</v>
      </c>
      <c r="C82" s="258" t="s">
        <v>133</v>
      </c>
      <c r="D82" s="258"/>
      <c r="E82" s="258"/>
      <c r="F82" s="50" t="s">
        <v>103</v>
      </c>
      <c r="G82" s="51">
        <v>1.7325999999999999</v>
      </c>
      <c r="H82" s="52">
        <v>1</v>
      </c>
      <c r="I82" s="53">
        <v>1.7325999999999999</v>
      </c>
      <c r="J82" s="54"/>
      <c r="K82" s="51"/>
      <c r="L82" s="54"/>
      <c r="M82" s="51"/>
      <c r="N82" s="55"/>
      <c r="EZ82" s="47"/>
      <c r="FA82" s="56" t="s">
        <v>133</v>
      </c>
      <c r="FB82" s="56" t="s">
        <v>0</v>
      </c>
      <c r="FC82" s="56" t="s">
        <v>0</v>
      </c>
      <c r="FG82" s="56"/>
    </row>
    <row r="83" spans="1:163" s="7" customFormat="1" ht="14.4" x14ac:dyDescent="0.3">
      <c r="A83" s="57"/>
      <c r="B83" s="58" t="s">
        <v>18</v>
      </c>
      <c r="C83" s="256" t="s">
        <v>104</v>
      </c>
      <c r="D83" s="256"/>
      <c r="E83" s="256"/>
      <c r="F83" s="59"/>
      <c r="G83" s="60"/>
      <c r="H83" s="60"/>
      <c r="I83" s="60"/>
      <c r="J83" s="61">
        <v>106.88</v>
      </c>
      <c r="K83" s="60"/>
      <c r="L83" s="61">
        <v>185.18</v>
      </c>
      <c r="M83" s="62">
        <v>52.21</v>
      </c>
      <c r="N83" s="63">
        <v>9668.25</v>
      </c>
      <c r="EZ83" s="47"/>
      <c r="FA83" s="56"/>
      <c r="FB83" s="56"/>
      <c r="FC83" s="56"/>
      <c r="FD83" s="64" t="s">
        <v>104</v>
      </c>
      <c r="FG83" s="56"/>
    </row>
    <row r="84" spans="1:163" s="7" customFormat="1" ht="14.4" x14ac:dyDescent="0.3">
      <c r="A84" s="57"/>
      <c r="B84" s="58" t="s">
        <v>115</v>
      </c>
      <c r="C84" s="256" t="s">
        <v>119</v>
      </c>
      <c r="D84" s="256"/>
      <c r="E84" s="256"/>
      <c r="F84" s="59"/>
      <c r="G84" s="60"/>
      <c r="H84" s="60"/>
      <c r="I84" s="60"/>
      <c r="J84" s="61">
        <v>241.58</v>
      </c>
      <c r="K84" s="60"/>
      <c r="L84" s="61">
        <v>418.56</v>
      </c>
      <c r="M84" s="62">
        <v>15.71</v>
      </c>
      <c r="N84" s="63">
        <v>6575.58</v>
      </c>
      <c r="EZ84" s="47"/>
      <c r="FA84" s="56"/>
      <c r="FB84" s="56"/>
      <c r="FC84" s="56"/>
      <c r="FD84" s="64" t="s">
        <v>119</v>
      </c>
      <c r="FG84" s="56"/>
    </row>
    <row r="85" spans="1:163" s="7" customFormat="1" ht="14.4" x14ac:dyDescent="0.3">
      <c r="A85" s="57"/>
      <c r="B85" s="58" t="s">
        <v>13</v>
      </c>
      <c r="C85" s="256" t="s">
        <v>120</v>
      </c>
      <c r="D85" s="256"/>
      <c r="E85" s="256"/>
      <c r="F85" s="59"/>
      <c r="G85" s="60"/>
      <c r="H85" s="60"/>
      <c r="I85" s="60"/>
      <c r="J85" s="61">
        <v>26.36</v>
      </c>
      <c r="K85" s="60"/>
      <c r="L85" s="61">
        <v>45.67</v>
      </c>
      <c r="M85" s="62">
        <v>52.21</v>
      </c>
      <c r="N85" s="63">
        <v>2384.4299999999998</v>
      </c>
      <c r="EZ85" s="47"/>
      <c r="FA85" s="56"/>
      <c r="FB85" s="56"/>
      <c r="FC85" s="56"/>
      <c r="FD85" s="64" t="s">
        <v>120</v>
      </c>
      <c r="FG85" s="56"/>
    </row>
    <row r="86" spans="1:163" s="7" customFormat="1" ht="14.4" x14ac:dyDescent="0.3">
      <c r="A86" s="65"/>
      <c r="B86" s="58"/>
      <c r="C86" s="256" t="s">
        <v>105</v>
      </c>
      <c r="D86" s="256"/>
      <c r="E86" s="256"/>
      <c r="F86" s="59" t="s">
        <v>106</v>
      </c>
      <c r="G86" s="62">
        <v>12.53</v>
      </c>
      <c r="H86" s="60"/>
      <c r="I86" s="82">
        <v>21.709478000000001</v>
      </c>
      <c r="J86" s="68"/>
      <c r="K86" s="60"/>
      <c r="L86" s="68"/>
      <c r="M86" s="60"/>
      <c r="N86" s="69"/>
      <c r="EZ86" s="47"/>
      <c r="FA86" s="56"/>
      <c r="FB86" s="56"/>
      <c r="FC86" s="56"/>
      <c r="FE86" s="64" t="s">
        <v>105</v>
      </c>
      <c r="FG86" s="56"/>
    </row>
    <row r="87" spans="1:163" s="7" customFormat="1" ht="14.4" x14ac:dyDescent="0.3">
      <c r="A87" s="65"/>
      <c r="B87" s="58"/>
      <c r="C87" s="256" t="s">
        <v>121</v>
      </c>
      <c r="D87" s="256"/>
      <c r="E87" s="256"/>
      <c r="F87" s="59" t="s">
        <v>106</v>
      </c>
      <c r="G87" s="62">
        <v>2.62</v>
      </c>
      <c r="H87" s="60"/>
      <c r="I87" s="82">
        <v>4.5394119999999996</v>
      </c>
      <c r="J87" s="68"/>
      <c r="K87" s="60"/>
      <c r="L87" s="68"/>
      <c r="M87" s="60"/>
      <c r="N87" s="69"/>
      <c r="EZ87" s="47"/>
      <c r="FA87" s="56"/>
      <c r="FB87" s="56"/>
      <c r="FC87" s="56"/>
      <c r="FE87" s="64" t="s">
        <v>121</v>
      </c>
      <c r="FG87" s="56"/>
    </row>
    <row r="88" spans="1:163" s="7" customFormat="1" ht="14.4" x14ac:dyDescent="0.3">
      <c r="A88" s="70"/>
      <c r="B88" s="58"/>
      <c r="C88" s="262" t="s">
        <v>107</v>
      </c>
      <c r="D88" s="262"/>
      <c r="E88" s="262"/>
      <c r="F88" s="71"/>
      <c r="G88" s="72"/>
      <c r="H88" s="72"/>
      <c r="I88" s="72"/>
      <c r="J88" s="73">
        <v>348.46</v>
      </c>
      <c r="K88" s="72"/>
      <c r="L88" s="73">
        <v>603.74</v>
      </c>
      <c r="M88" s="72"/>
      <c r="N88" s="74">
        <v>16243.83</v>
      </c>
      <c r="EZ88" s="47"/>
      <c r="FA88" s="56"/>
      <c r="FB88" s="56"/>
      <c r="FC88" s="56"/>
      <c r="FF88" s="64" t="s">
        <v>107</v>
      </c>
      <c r="FG88" s="56"/>
    </row>
    <row r="89" spans="1:163" s="7" customFormat="1" ht="14.4" x14ac:dyDescent="0.3">
      <c r="A89" s="65"/>
      <c r="B89" s="58"/>
      <c r="C89" s="256" t="s">
        <v>108</v>
      </c>
      <c r="D89" s="256"/>
      <c r="E89" s="256"/>
      <c r="F89" s="59"/>
      <c r="G89" s="60"/>
      <c r="H89" s="60"/>
      <c r="I89" s="60"/>
      <c r="J89" s="68"/>
      <c r="K89" s="60"/>
      <c r="L89" s="61">
        <v>230.85</v>
      </c>
      <c r="M89" s="60"/>
      <c r="N89" s="63">
        <v>12052.68</v>
      </c>
      <c r="EZ89" s="47"/>
      <c r="FA89" s="56"/>
      <c r="FB89" s="56"/>
      <c r="FC89" s="56"/>
      <c r="FE89" s="64" t="s">
        <v>108</v>
      </c>
      <c r="FG89" s="56"/>
    </row>
    <row r="90" spans="1:163" s="7" customFormat="1" ht="20.399999999999999" x14ac:dyDescent="0.3">
      <c r="A90" s="65"/>
      <c r="B90" s="58" t="s">
        <v>134</v>
      </c>
      <c r="C90" s="256" t="s">
        <v>135</v>
      </c>
      <c r="D90" s="256"/>
      <c r="E90" s="256"/>
      <c r="F90" s="59" t="s">
        <v>111</v>
      </c>
      <c r="G90" s="66">
        <v>92</v>
      </c>
      <c r="H90" s="60"/>
      <c r="I90" s="66">
        <v>92</v>
      </c>
      <c r="J90" s="68"/>
      <c r="K90" s="60"/>
      <c r="L90" s="61">
        <v>212.38</v>
      </c>
      <c r="M90" s="60"/>
      <c r="N90" s="63">
        <v>11088.47</v>
      </c>
      <c r="EZ90" s="47"/>
      <c r="FA90" s="56"/>
      <c r="FB90" s="56"/>
      <c r="FC90" s="56"/>
      <c r="FE90" s="64" t="s">
        <v>135</v>
      </c>
      <c r="FG90" s="56"/>
    </row>
    <row r="91" spans="1:163" s="7" customFormat="1" ht="40.799999999999997" x14ac:dyDescent="0.3">
      <c r="A91" s="65"/>
      <c r="B91" s="58" t="s">
        <v>136</v>
      </c>
      <c r="C91" s="256" t="s">
        <v>137</v>
      </c>
      <c r="D91" s="256"/>
      <c r="E91" s="256"/>
      <c r="F91" s="59" t="s">
        <v>111</v>
      </c>
      <c r="G91" s="66">
        <v>46</v>
      </c>
      <c r="H91" s="62">
        <v>0.85</v>
      </c>
      <c r="I91" s="80">
        <v>39.1</v>
      </c>
      <c r="J91" s="68"/>
      <c r="K91" s="60"/>
      <c r="L91" s="61">
        <v>90.26</v>
      </c>
      <c r="M91" s="60"/>
      <c r="N91" s="63">
        <v>4712.6000000000004</v>
      </c>
      <c r="EZ91" s="47"/>
      <c r="FA91" s="56"/>
      <c r="FB91" s="56"/>
      <c r="FC91" s="56"/>
      <c r="FE91" s="64" t="s">
        <v>137</v>
      </c>
      <c r="FG91" s="56"/>
    </row>
    <row r="92" spans="1:163" s="7" customFormat="1" ht="14.4" x14ac:dyDescent="0.3">
      <c r="A92" s="75"/>
      <c r="B92" s="76"/>
      <c r="C92" s="258" t="s">
        <v>114</v>
      </c>
      <c r="D92" s="258"/>
      <c r="E92" s="258"/>
      <c r="F92" s="50"/>
      <c r="G92" s="51"/>
      <c r="H92" s="51"/>
      <c r="I92" s="51"/>
      <c r="J92" s="54"/>
      <c r="K92" s="51"/>
      <c r="L92" s="77">
        <v>906.38</v>
      </c>
      <c r="M92" s="72"/>
      <c r="N92" s="78">
        <v>32044.9</v>
      </c>
      <c r="EZ92" s="47"/>
      <c r="FA92" s="56"/>
      <c r="FB92" s="56"/>
      <c r="FC92" s="56"/>
      <c r="FG92" s="56" t="s">
        <v>114</v>
      </c>
    </row>
    <row r="93" spans="1:163" s="7" customFormat="1" ht="30.6" x14ac:dyDescent="0.3">
      <c r="A93" s="48" t="s">
        <v>17</v>
      </c>
      <c r="B93" s="49" t="s">
        <v>138</v>
      </c>
      <c r="C93" s="258" t="s">
        <v>139</v>
      </c>
      <c r="D93" s="258"/>
      <c r="E93" s="258"/>
      <c r="F93" s="50" t="s">
        <v>103</v>
      </c>
      <c r="G93" s="51">
        <v>1.7325999999999999</v>
      </c>
      <c r="H93" s="52">
        <v>1</v>
      </c>
      <c r="I93" s="53">
        <v>1.7325999999999999</v>
      </c>
      <c r="J93" s="54"/>
      <c r="K93" s="51"/>
      <c r="L93" s="54"/>
      <c r="M93" s="51"/>
      <c r="N93" s="55"/>
      <c r="EZ93" s="47"/>
      <c r="FA93" s="56" t="s">
        <v>139</v>
      </c>
      <c r="FB93" s="56" t="s">
        <v>0</v>
      </c>
      <c r="FC93" s="56" t="s">
        <v>0</v>
      </c>
      <c r="FG93" s="56"/>
    </row>
    <row r="94" spans="1:163" s="7" customFormat="1" ht="14.4" x14ac:dyDescent="0.3">
      <c r="A94" s="57"/>
      <c r="B94" s="58" t="s">
        <v>18</v>
      </c>
      <c r="C94" s="256" t="s">
        <v>104</v>
      </c>
      <c r="D94" s="256"/>
      <c r="E94" s="256"/>
      <c r="F94" s="59"/>
      <c r="G94" s="60"/>
      <c r="H94" s="60"/>
      <c r="I94" s="60"/>
      <c r="J94" s="61">
        <v>173.23</v>
      </c>
      <c r="K94" s="60"/>
      <c r="L94" s="61">
        <v>300.14</v>
      </c>
      <c r="M94" s="62">
        <v>52.21</v>
      </c>
      <c r="N94" s="63">
        <v>15670.31</v>
      </c>
      <c r="EZ94" s="47"/>
      <c r="FA94" s="56"/>
      <c r="FB94" s="56"/>
      <c r="FC94" s="56"/>
      <c r="FD94" s="64" t="s">
        <v>104</v>
      </c>
      <c r="FG94" s="56"/>
    </row>
    <row r="95" spans="1:163" s="7" customFormat="1" ht="14.4" x14ac:dyDescent="0.3">
      <c r="A95" s="57"/>
      <c r="B95" s="58" t="s">
        <v>115</v>
      </c>
      <c r="C95" s="256" t="s">
        <v>119</v>
      </c>
      <c r="D95" s="256"/>
      <c r="E95" s="256"/>
      <c r="F95" s="59"/>
      <c r="G95" s="60"/>
      <c r="H95" s="60"/>
      <c r="I95" s="60"/>
      <c r="J95" s="79">
        <v>5268.76</v>
      </c>
      <c r="K95" s="60"/>
      <c r="L95" s="79">
        <v>9128.65</v>
      </c>
      <c r="M95" s="62">
        <v>15.71</v>
      </c>
      <c r="N95" s="63">
        <v>143411.09</v>
      </c>
      <c r="EZ95" s="47"/>
      <c r="FA95" s="56"/>
      <c r="FB95" s="56"/>
      <c r="FC95" s="56"/>
      <c r="FD95" s="64" t="s">
        <v>119</v>
      </c>
      <c r="FG95" s="56"/>
    </row>
    <row r="96" spans="1:163" s="7" customFormat="1" ht="14.4" x14ac:dyDescent="0.3">
      <c r="A96" s="57"/>
      <c r="B96" s="58" t="s">
        <v>13</v>
      </c>
      <c r="C96" s="256" t="s">
        <v>120</v>
      </c>
      <c r="D96" s="256"/>
      <c r="E96" s="256"/>
      <c r="F96" s="59"/>
      <c r="G96" s="60"/>
      <c r="H96" s="60"/>
      <c r="I96" s="60"/>
      <c r="J96" s="61">
        <v>267.67</v>
      </c>
      <c r="K96" s="60"/>
      <c r="L96" s="61">
        <v>463.77</v>
      </c>
      <c r="M96" s="62">
        <v>52.21</v>
      </c>
      <c r="N96" s="63">
        <v>24213.43</v>
      </c>
      <c r="EZ96" s="47"/>
      <c r="FA96" s="56"/>
      <c r="FB96" s="56"/>
      <c r="FC96" s="56"/>
      <c r="FD96" s="64" t="s">
        <v>120</v>
      </c>
      <c r="FG96" s="56"/>
    </row>
    <row r="97" spans="1:165" s="7" customFormat="1" ht="14.4" x14ac:dyDescent="0.3">
      <c r="A97" s="57"/>
      <c r="B97" s="58" t="s">
        <v>16</v>
      </c>
      <c r="C97" s="256" t="s">
        <v>140</v>
      </c>
      <c r="D97" s="256"/>
      <c r="E97" s="256"/>
      <c r="F97" s="59"/>
      <c r="G97" s="60"/>
      <c r="H97" s="60"/>
      <c r="I97" s="60"/>
      <c r="J97" s="61">
        <v>17.079999999999998</v>
      </c>
      <c r="K97" s="60"/>
      <c r="L97" s="61">
        <v>29.59</v>
      </c>
      <c r="M97" s="80">
        <v>9.5</v>
      </c>
      <c r="N97" s="85">
        <v>281.11</v>
      </c>
      <c r="EZ97" s="47"/>
      <c r="FA97" s="56"/>
      <c r="FB97" s="56"/>
      <c r="FC97" s="56"/>
      <c r="FD97" s="64" t="s">
        <v>140</v>
      </c>
      <c r="FG97" s="56"/>
    </row>
    <row r="98" spans="1:165" s="7" customFormat="1" ht="14.4" x14ac:dyDescent="0.3">
      <c r="A98" s="65"/>
      <c r="B98" s="58"/>
      <c r="C98" s="256" t="s">
        <v>105</v>
      </c>
      <c r="D98" s="256"/>
      <c r="E98" s="256"/>
      <c r="F98" s="59" t="s">
        <v>106</v>
      </c>
      <c r="G98" s="80">
        <v>21.6</v>
      </c>
      <c r="H98" s="60"/>
      <c r="I98" s="81">
        <v>37.424160000000001</v>
      </c>
      <c r="J98" s="68"/>
      <c r="K98" s="60"/>
      <c r="L98" s="68"/>
      <c r="M98" s="60"/>
      <c r="N98" s="69"/>
      <c r="EZ98" s="47"/>
      <c r="FA98" s="56"/>
      <c r="FB98" s="56"/>
      <c r="FC98" s="56"/>
      <c r="FE98" s="64" t="s">
        <v>105</v>
      </c>
      <c r="FG98" s="56"/>
    </row>
    <row r="99" spans="1:165" s="7" customFormat="1" ht="14.4" x14ac:dyDescent="0.3">
      <c r="A99" s="65"/>
      <c r="B99" s="58"/>
      <c r="C99" s="256" t="s">
        <v>121</v>
      </c>
      <c r="D99" s="256"/>
      <c r="E99" s="256"/>
      <c r="F99" s="59" t="s">
        <v>106</v>
      </c>
      <c r="G99" s="80">
        <v>20.6</v>
      </c>
      <c r="H99" s="60"/>
      <c r="I99" s="81">
        <v>35.691560000000003</v>
      </c>
      <c r="J99" s="68"/>
      <c r="K99" s="60"/>
      <c r="L99" s="68"/>
      <c r="M99" s="60"/>
      <c r="N99" s="69"/>
      <c r="EZ99" s="47"/>
      <c r="FA99" s="56"/>
      <c r="FB99" s="56"/>
      <c r="FC99" s="56"/>
      <c r="FE99" s="64" t="s">
        <v>121</v>
      </c>
      <c r="FG99" s="56"/>
    </row>
    <row r="100" spans="1:165" s="7" customFormat="1" ht="14.4" x14ac:dyDescent="0.3">
      <c r="A100" s="70"/>
      <c r="B100" s="58"/>
      <c r="C100" s="262" t="s">
        <v>107</v>
      </c>
      <c r="D100" s="262"/>
      <c r="E100" s="262"/>
      <c r="F100" s="71"/>
      <c r="G100" s="72"/>
      <c r="H100" s="72"/>
      <c r="I100" s="72"/>
      <c r="J100" s="83">
        <v>5459.07</v>
      </c>
      <c r="K100" s="72"/>
      <c r="L100" s="83">
        <v>9458.3799999999992</v>
      </c>
      <c r="M100" s="72"/>
      <c r="N100" s="74">
        <v>159362.51</v>
      </c>
      <c r="EZ100" s="47"/>
      <c r="FA100" s="56"/>
      <c r="FB100" s="56"/>
      <c r="FC100" s="56"/>
      <c r="FF100" s="64" t="s">
        <v>107</v>
      </c>
      <c r="FG100" s="56"/>
    </row>
    <row r="101" spans="1:165" s="7" customFormat="1" ht="14.4" x14ac:dyDescent="0.3">
      <c r="A101" s="65"/>
      <c r="B101" s="58"/>
      <c r="C101" s="256" t="s">
        <v>108</v>
      </c>
      <c r="D101" s="256"/>
      <c r="E101" s="256"/>
      <c r="F101" s="59"/>
      <c r="G101" s="60"/>
      <c r="H101" s="60"/>
      <c r="I101" s="60"/>
      <c r="J101" s="68"/>
      <c r="K101" s="60"/>
      <c r="L101" s="61">
        <v>763.91</v>
      </c>
      <c r="M101" s="60"/>
      <c r="N101" s="63">
        <v>39883.74</v>
      </c>
      <c r="EZ101" s="47"/>
      <c r="FA101" s="56"/>
      <c r="FB101" s="56"/>
      <c r="FC101" s="56"/>
      <c r="FE101" s="64" t="s">
        <v>108</v>
      </c>
      <c r="FG101" s="56"/>
    </row>
    <row r="102" spans="1:165" s="7" customFormat="1" ht="40.799999999999997" x14ac:dyDescent="0.3">
      <c r="A102" s="65"/>
      <c r="B102" s="58" t="s">
        <v>141</v>
      </c>
      <c r="C102" s="256" t="s">
        <v>142</v>
      </c>
      <c r="D102" s="256"/>
      <c r="E102" s="256"/>
      <c r="F102" s="59" t="s">
        <v>111</v>
      </c>
      <c r="G102" s="66">
        <v>147</v>
      </c>
      <c r="H102" s="60"/>
      <c r="I102" s="66">
        <v>147</v>
      </c>
      <c r="J102" s="68"/>
      <c r="K102" s="60"/>
      <c r="L102" s="79">
        <v>1122.95</v>
      </c>
      <c r="M102" s="60"/>
      <c r="N102" s="63">
        <v>58629.1</v>
      </c>
      <c r="EZ102" s="47"/>
      <c r="FA102" s="56"/>
      <c r="FB102" s="56"/>
      <c r="FC102" s="56"/>
      <c r="FE102" s="64" t="s">
        <v>142</v>
      </c>
      <c r="FG102" s="56"/>
    </row>
    <row r="103" spans="1:165" s="7" customFormat="1" ht="51" x14ac:dyDescent="0.3">
      <c r="A103" s="65"/>
      <c r="B103" s="58" t="s">
        <v>143</v>
      </c>
      <c r="C103" s="256" t="s">
        <v>144</v>
      </c>
      <c r="D103" s="256"/>
      <c r="E103" s="256"/>
      <c r="F103" s="59" t="s">
        <v>111</v>
      </c>
      <c r="G103" s="66">
        <v>134</v>
      </c>
      <c r="H103" s="62">
        <v>0.85</v>
      </c>
      <c r="I103" s="80">
        <v>113.9</v>
      </c>
      <c r="J103" s="68"/>
      <c r="K103" s="60"/>
      <c r="L103" s="61">
        <v>870.09</v>
      </c>
      <c r="M103" s="60"/>
      <c r="N103" s="63">
        <v>45427.58</v>
      </c>
      <c r="EZ103" s="47"/>
      <c r="FA103" s="56"/>
      <c r="FB103" s="56"/>
      <c r="FC103" s="56"/>
      <c r="FE103" s="64" t="s">
        <v>144</v>
      </c>
      <c r="FG103" s="56"/>
    </row>
    <row r="104" spans="1:165" s="7" customFormat="1" ht="14.4" x14ac:dyDescent="0.3">
      <c r="A104" s="75"/>
      <c r="B104" s="76"/>
      <c r="C104" s="258" t="s">
        <v>114</v>
      </c>
      <c r="D104" s="258"/>
      <c r="E104" s="258"/>
      <c r="F104" s="50"/>
      <c r="G104" s="51"/>
      <c r="H104" s="51"/>
      <c r="I104" s="51"/>
      <c r="J104" s="54"/>
      <c r="K104" s="51"/>
      <c r="L104" s="84">
        <v>11451.42</v>
      </c>
      <c r="M104" s="72"/>
      <c r="N104" s="78">
        <v>263419.19</v>
      </c>
      <c r="EZ104" s="47"/>
      <c r="FA104" s="56"/>
      <c r="FB104" s="56"/>
      <c r="FC104" s="56"/>
      <c r="FG104" s="56" t="s">
        <v>114</v>
      </c>
    </row>
    <row r="105" spans="1:165" s="7" customFormat="1" ht="20.399999999999999" x14ac:dyDescent="0.3">
      <c r="A105" s="48" t="s">
        <v>14</v>
      </c>
      <c r="B105" s="49" t="s">
        <v>145</v>
      </c>
      <c r="C105" s="258" t="s">
        <v>146</v>
      </c>
      <c r="D105" s="258"/>
      <c r="E105" s="258"/>
      <c r="F105" s="50" t="s">
        <v>147</v>
      </c>
      <c r="G105" s="51">
        <v>218.30799999999999</v>
      </c>
      <c r="H105" s="52">
        <v>1</v>
      </c>
      <c r="I105" s="86">
        <v>218.30799999999999</v>
      </c>
      <c r="J105" s="77">
        <v>646.32000000000005</v>
      </c>
      <c r="K105" s="86">
        <v>1.012</v>
      </c>
      <c r="L105" s="84">
        <v>142789.99</v>
      </c>
      <c r="M105" s="87">
        <v>9.5</v>
      </c>
      <c r="N105" s="78">
        <v>1356504.91</v>
      </c>
      <c r="EZ105" s="47"/>
      <c r="FA105" s="56" t="s">
        <v>146</v>
      </c>
      <c r="FB105" s="56" t="s">
        <v>0</v>
      </c>
      <c r="FC105" s="56" t="s">
        <v>0</v>
      </c>
      <c r="FG105" s="56"/>
    </row>
    <row r="106" spans="1:165" s="7" customFormat="1" ht="14.4" x14ac:dyDescent="0.3">
      <c r="A106" s="70"/>
      <c r="B106" s="88"/>
      <c r="C106" s="256" t="s">
        <v>148</v>
      </c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63"/>
      <c r="EZ106" s="47"/>
      <c r="FA106" s="56"/>
      <c r="FB106" s="56"/>
      <c r="FC106" s="56"/>
      <c r="FG106" s="56"/>
      <c r="FH106" s="64" t="s">
        <v>148</v>
      </c>
    </row>
    <row r="107" spans="1:165" s="7" customFormat="1" ht="14.4" x14ac:dyDescent="0.3">
      <c r="A107" s="89"/>
      <c r="B107" s="58"/>
      <c r="C107" s="264" t="s">
        <v>149</v>
      </c>
      <c r="D107" s="264"/>
      <c r="E107" s="264"/>
      <c r="F107" s="264"/>
      <c r="G107" s="264"/>
      <c r="H107" s="264"/>
      <c r="I107" s="264"/>
      <c r="J107" s="264"/>
      <c r="K107" s="264"/>
      <c r="L107" s="264"/>
      <c r="M107" s="264"/>
      <c r="N107" s="265"/>
      <c r="EZ107" s="47"/>
      <c r="FA107" s="56"/>
      <c r="FB107" s="56"/>
      <c r="FC107" s="56"/>
      <c r="FG107" s="56"/>
      <c r="FI107" s="64" t="s">
        <v>149</v>
      </c>
    </row>
    <row r="108" spans="1:165" s="7" customFormat="1" ht="14.4" x14ac:dyDescent="0.3">
      <c r="A108" s="75"/>
      <c r="B108" s="76"/>
      <c r="C108" s="258" t="s">
        <v>114</v>
      </c>
      <c r="D108" s="258"/>
      <c r="E108" s="258"/>
      <c r="F108" s="50"/>
      <c r="G108" s="51"/>
      <c r="H108" s="51"/>
      <c r="I108" s="51"/>
      <c r="J108" s="54"/>
      <c r="K108" s="51"/>
      <c r="L108" s="84">
        <v>142789.99</v>
      </c>
      <c r="M108" s="72"/>
      <c r="N108" s="78">
        <v>1356504.91</v>
      </c>
      <c r="EZ108" s="47"/>
      <c r="FA108" s="56"/>
      <c r="FB108" s="56"/>
      <c r="FC108" s="56"/>
      <c r="FG108" s="56" t="s">
        <v>114</v>
      </c>
    </row>
    <row r="109" spans="1:165" s="7" customFormat="1" ht="40.799999999999997" x14ac:dyDescent="0.3">
      <c r="A109" s="48" t="s">
        <v>19</v>
      </c>
      <c r="B109" s="49" t="s">
        <v>150</v>
      </c>
      <c r="C109" s="258" t="s">
        <v>151</v>
      </c>
      <c r="D109" s="258"/>
      <c r="E109" s="258"/>
      <c r="F109" s="50" t="s">
        <v>118</v>
      </c>
      <c r="G109" s="51">
        <v>0.36870000000000003</v>
      </c>
      <c r="H109" s="52">
        <v>1</v>
      </c>
      <c r="I109" s="53">
        <v>0.36870000000000003</v>
      </c>
      <c r="J109" s="54"/>
      <c r="K109" s="51"/>
      <c r="L109" s="54"/>
      <c r="M109" s="51"/>
      <c r="N109" s="55"/>
      <c r="EZ109" s="47"/>
      <c r="FA109" s="56" t="s">
        <v>151</v>
      </c>
      <c r="FB109" s="56" t="s">
        <v>0</v>
      </c>
      <c r="FC109" s="56" t="s">
        <v>0</v>
      </c>
      <c r="FG109" s="56"/>
    </row>
    <row r="110" spans="1:165" s="7" customFormat="1" ht="14.4" x14ac:dyDescent="0.3">
      <c r="A110" s="57"/>
      <c r="B110" s="58" t="s">
        <v>18</v>
      </c>
      <c r="C110" s="256" t="s">
        <v>104</v>
      </c>
      <c r="D110" s="256"/>
      <c r="E110" s="256"/>
      <c r="F110" s="59"/>
      <c r="G110" s="60"/>
      <c r="H110" s="60"/>
      <c r="I110" s="60"/>
      <c r="J110" s="79">
        <v>9218</v>
      </c>
      <c r="K110" s="60"/>
      <c r="L110" s="79">
        <v>3398.68</v>
      </c>
      <c r="M110" s="62">
        <v>52.21</v>
      </c>
      <c r="N110" s="63">
        <v>177445.08</v>
      </c>
      <c r="EZ110" s="47"/>
      <c r="FA110" s="56"/>
      <c r="FB110" s="56"/>
      <c r="FC110" s="56"/>
      <c r="FD110" s="64" t="s">
        <v>104</v>
      </c>
      <c r="FG110" s="56"/>
    </row>
    <row r="111" spans="1:165" s="7" customFormat="1" ht="14.4" x14ac:dyDescent="0.3">
      <c r="A111" s="57"/>
      <c r="B111" s="58" t="s">
        <v>115</v>
      </c>
      <c r="C111" s="256" t="s">
        <v>119</v>
      </c>
      <c r="D111" s="256"/>
      <c r="E111" s="256"/>
      <c r="F111" s="59"/>
      <c r="G111" s="60"/>
      <c r="H111" s="60"/>
      <c r="I111" s="60"/>
      <c r="J111" s="79">
        <v>40105.1</v>
      </c>
      <c r="K111" s="60"/>
      <c r="L111" s="79">
        <v>14786.75</v>
      </c>
      <c r="M111" s="62">
        <v>15.71</v>
      </c>
      <c r="N111" s="63">
        <v>232299.84</v>
      </c>
      <c r="EZ111" s="47"/>
      <c r="FA111" s="56"/>
      <c r="FB111" s="56"/>
      <c r="FC111" s="56"/>
      <c r="FD111" s="64" t="s">
        <v>119</v>
      </c>
      <c r="FG111" s="56"/>
    </row>
    <row r="112" spans="1:165" s="7" customFormat="1" ht="14.4" x14ac:dyDescent="0.3">
      <c r="A112" s="57"/>
      <c r="B112" s="58" t="s">
        <v>13</v>
      </c>
      <c r="C112" s="256" t="s">
        <v>120</v>
      </c>
      <c r="D112" s="256"/>
      <c r="E112" s="256"/>
      <c r="F112" s="59"/>
      <c r="G112" s="60"/>
      <c r="H112" s="60"/>
      <c r="I112" s="60"/>
      <c r="J112" s="79">
        <v>2629.93</v>
      </c>
      <c r="K112" s="60"/>
      <c r="L112" s="61">
        <v>969.66</v>
      </c>
      <c r="M112" s="62">
        <v>52.21</v>
      </c>
      <c r="N112" s="63">
        <v>50625.95</v>
      </c>
      <c r="EZ112" s="47"/>
      <c r="FA112" s="56"/>
      <c r="FB112" s="56"/>
      <c r="FC112" s="56"/>
      <c r="FD112" s="64" t="s">
        <v>120</v>
      </c>
      <c r="FG112" s="56"/>
    </row>
    <row r="113" spans="1:165" s="7" customFormat="1" ht="14.4" x14ac:dyDescent="0.3">
      <c r="A113" s="57"/>
      <c r="B113" s="58" t="s">
        <v>16</v>
      </c>
      <c r="C113" s="256" t="s">
        <v>140</v>
      </c>
      <c r="D113" s="256"/>
      <c r="E113" s="256"/>
      <c r="F113" s="59"/>
      <c r="G113" s="60"/>
      <c r="H113" s="60"/>
      <c r="I113" s="60"/>
      <c r="J113" s="79">
        <v>1477980.73</v>
      </c>
      <c r="K113" s="60"/>
      <c r="L113" s="79">
        <v>544931.5</v>
      </c>
      <c r="M113" s="80">
        <v>9.5</v>
      </c>
      <c r="N113" s="63">
        <v>5176849.25</v>
      </c>
      <c r="EZ113" s="47"/>
      <c r="FA113" s="56"/>
      <c r="FB113" s="56"/>
      <c r="FC113" s="56"/>
      <c r="FD113" s="64" t="s">
        <v>140</v>
      </c>
      <c r="FG113" s="56"/>
    </row>
    <row r="114" spans="1:165" s="7" customFormat="1" ht="14.4" x14ac:dyDescent="0.3">
      <c r="A114" s="65"/>
      <c r="B114" s="58"/>
      <c r="C114" s="256" t="s">
        <v>105</v>
      </c>
      <c r="D114" s="256"/>
      <c r="E114" s="256"/>
      <c r="F114" s="59" t="s">
        <v>106</v>
      </c>
      <c r="G114" s="66">
        <v>1100</v>
      </c>
      <c r="H114" s="60"/>
      <c r="I114" s="62">
        <v>405.57</v>
      </c>
      <c r="J114" s="68"/>
      <c r="K114" s="60"/>
      <c r="L114" s="68"/>
      <c r="M114" s="60"/>
      <c r="N114" s="69"/>
      <c r="EZ114" s="47"/>
      <c r="FA114" s="56"/>
      <c r="FB114" s="56"/>
      <c r="FC114" s="56"/>
      <c r="FE114" s="64" t="s">
        <v>105</v>
      </c>
      <c r="FG114" s="56"/>
    </row>
    <row r="115" spans="1:165" s="7" customFormat="1" ht="14.4" x14ac:dyDescent="0.3">
      <c r="A115" s="65"/>
      <c r="B115" s="58"/>
      <c r="C115" s="256" t="s">
        <v>121</v>
      </c>
      <c r="D115" s="256"/>
      <c r="E115" s="256"/>
      <c r="F115" s="59" t="s">
        <v>106</v>
      </c>
      <c r="G115" s="62">
        <v>213.68</v>
      </c>
      <c r="H115" s="60"/>
      <c r="I115" s="82">
        <v>78.783816000000002</v>
      </c>
      <c r="J115" s="68"/>
      <c r="K115" s="60"/>
      <c r="L115" s="68"/>
      <c r="M115" s="60"/>
      <c r="N115" s="69"/>
      <c r="EZ115" s="47"/>
      <c r="FA115" s="56"/>
      <c r="FB115" s="56"/>
      <c r="FC115" s="56"/>
      <c r="FE115" s="64" t="s">
        <v>121</v>
      </c>
      <c r="FG115" s="56"/>
    </row>
    <row r="116" spans="1:165" s="7" customFormat="1" ht="14.4" x14ac:dyDescent="0.3">
      <c r="A116" s="70"/>
      <c r="B116" s="58"/>
      <c r="C116" s="262" t="s">
        <v>107</v>
      </c>
      <c r="D116" s="262"/>
      <c r="E116" s="262"/>
      <c r="F116" s="71"/>
      <c r="G116" s="72"/>
      <c r="H116" s="72"/>
      <c r="I116" s="72"/>
      <c r="J116" s="83">
        <v>1527303.83</v>
      </c>
      <c r="K116" s="72"/>
      <c r="L116" s="83">
        <v>563116.93000000005</v>
      </c>
      <c r="M116" s="72"/>
      <c r="N116" s="74">
        <v>5586594.1699999999</v>
      </c>
      <c r="EZ116" s="47"/>
      <c r="FA116" s="56"/>
      <c r="FB116" s="56"/>
      <c r="FC116" s="56"/>
      <c r="FF116" s="64" t="s">
        <v>107</v>
      </c>
      <c r="FG116" s="56"/>
    </row>
    <row r="117" spans="1:165" s="7" customFormat="1" ht="14.4" x14ac:dyDescent="0.3">
      <c r="A117" s="65"/>
      <c r="B117" s="58"/>
      <c r="C117" s="256" t="s">
        <v>108</v>
      </c>
      <c r="D117" s="256"/>
      <c r="E117" s="256"/>
      <c r="F117" s="59"/>
      <c r="G117" s="60"/>
      <c r="H117" s="60"/>
      <c r="I117" s="60"/>
      <c r="J117" s="68"/>
      <c r="K117" s="60"/>
      <c r="L117" s="79">
        <v>4368.34</v>
      </c>
      <c r="M117" s="60"/>
      <c r="N117" s="63">
        <v>228071.03</v>
      </c>
      <c r="EZ117" s="47"/>
      <c r="FA117" s="56"/>
      <c r="FB117" s="56"/>
      <c r="FC117" s="56"/>
      <c r="FE117" s="64" t="s">
        <v>108</v>
      </c>
      <c r="FG117" s="56"/>
    </row>
    <row r="118" spans="1:165" s="7" customFormat="1" ht="20.399999999999999" x14ac:dyDescent="0.3">
      <c r="A118" s="65"/>
      <c r="B118" s="58" t="s">
        <v>122</v>
      </c>
      <c r="C118" s="256" t="s">
        <v>123</v>
      </c>
      <c r="D118" s="256"/>
      <c r="E118" s="256"/>
      <c r="F118" s="59" t="s">
        <v>111</v>
      </c>
      <c r="G118" s="66">
        <v>109</v>
      </c>
      <c r="H118" s="60"/>
      <c r="I118" s="66">
        <v>109</v>
      </c>
      <c r="J118" s="68"/>
      <c r="K118" s="60"/>
      <c r="L118" s="79">
        <v>4761.49</v>
      </c>
      <c r="M118" s="60"/>
      <c r="N118" s="63">
        <v>248597.42</v>
      </c>
      <c r="EZ118" s="47"/>
      <c r="FA118" s="56"/>
      <c r="FB118" s="56"/>
      <c r="FC118" s="56"/>
      <c r="FE118" s="64" t="s">
        <v>123</v>
      </c>
      <c r="FG118" s="56"/>
    </row>
    <row r="119" spans="1:165" s="7" customFormat="1" ht="40.799999999999997" x14ac:dyDescent="0.3">
      <c r="A119" s="65"/>
      <c r="B119" s="58" t="s">
        <v>124</v>
      </c>
      <c r="C119" s="256" t="s">
        <v>125</v>
      </c>
      <c r="D119" s="256"/>
      <c r="E119" s="256"/>
      <c r="F119" s="59" t="s">
        <v>111</v>
      </c>
      <c r="G119" s="66">
        <v>65</v>
      </c>
      <c r="H119" s="62">
        <v>0.85</v>
      </c>
      <c r="I119" s="62">
        <v>55.25</v>
      </c>
      <c r="J119" s="68"/>
      <c r="K119" s="60"/>
      <c r="L119" s="79">
        <v>2413.5100000000002</v>
      </c>
      <c r="M119" s="60"/>
      <c r="N119" s="63">
        <v>126009.24</v>
      </c>
      <c r="EZ119" s="47"/>
      <c r="FA119" s="56"/>
      <c r="FB119" s="56"/>
      <c r="FC119" s="56"/>
      <c r="FE119" s="64" t="s">
        <v>125</v>
      </c>
      <c r="FG119" s="56"/>
    </row>
    <row r="120" spans="1:165" s="7" customFormat="1" ht="14.4" x14ac:dyDescent="0.3">
      <c r="A120" s="75"/>
      <c r="B120" s="76"/>
      <c r="C120" s="258" t="s">
        <v>114</v>
      </c>
      <c r="D120" s="258"/>
      <c r="E120" s="258"/>
      <c r="F120" s="50"/>
      <c r="G120" s="51"/>
      <c r="H120" s="51"/>
      <c r="I120" s="51"/>
      <c r="J120" s="54"/>
      <c r="K120" s="51"/>
      <c r="L120" s="84">
        <v>570291.93000000005</v>
      </c>
      <c r="M120" s="72"/>
      <c r="N120" s="78">
        <v>5961200.8300000001</v>
      </c>
      <c r="EZ120" s="47"/>
      <c r="FA120" s="56"/>
      <c r="FB120" s="56"/>
      <c r="FC120" s="56"/>
      <c r="FG120" s="56" t="s">
        <v>114</v>
      </c>
    </row>
    <row r="121" spans="1:165" s="7" customFormat="1" ht="20.399999999999999" x14ac:dyDescent="0.3">
      <c r="A121" s="48" t="s">
        <v>20</v>
      </c>
      <c r="B121" s="49" t="s">
        <v>152</v>
      </c>
      <c r="C121" s="258" t="s">
        <v>153</v>
      </c>
      <c r="D121" s="258"/>
      <c r="E121" s="258"/>
      <c r="F121" s="50" t="s">
        <v>6</v>
      </c>
      <c r="G121" s="51">
        <v>-678</v>
      </c>
      <c r="H121" s="52">
        <v>1</v>
      </c>
      <c r="I121" s="52">
        <v>-678</v>
      </c>
      <c r="J121" s="77">
        <v>188.1</v>
      </c>
      <c r="K121" s="51"/>
      <c r="L121" s="84">
        <v>-127531.8</v>
      </c>
      <c r="M121" s="87">
        <v>9.5</v>
      </c>
      <c r="N121" s="78">
        <v>-1211552.1000000001</v>
      </c>
      <c r="EZ121" s="47"/>
      <c r="FA121" s="56" t="s">
        <v>153</v>
      </c>
      <c r="FB121" s="56" t="s">
        <v>0</v>
      </c>
      <c r="FC121" s="56" t="s">
        <v>0</v>
      </c>
      <c r="FG121" s="56"/>
    </row>
    <row r="122" spans="1:165" s="7" customFormat="1" ht="14.4" x14ac:dyDescent="0.3">
      <c r="A122" s="75"/>
      <c r="B122" s="76"/>
      <c r="C122" s="258" t="s">
        <v>114</v>
      </c>
      <c r="D122" s="258"/>
      <c r="E122" s="258"/>
      <c r="F122" s="50"/>
      <c r="G122" s="51"/>
      <c r="H122" s="51"/>
      <c r="I122" s="51"/>
      <c r="J122" s="54"/>
      <c r="K122" s="51"/>
      <c r="L122" s="84">
        <v>-127531.8</v>
      </c>
      <c r="M122" s="72"/>
      <c r="N122" s="78">
        <v>-1211552.1000000001</v>
      </c>
      <c r="EZ122" s="47"/>
      <c r="FA122" s="56"/>
      <c r="FB122" s="56"/>
      <c r="FC122" s="56"/>
      <c r="FG122" s="56" t="s">
        <v>114</v>
      </c>
    </row>
    <row r="123" spans="1:165" s="7" customFormat="1" ht="20.399999999999999" x14ac:dyDescent="0.3">
      <c r="A123" s="48" t="s">
        <v>15</v>
      </c>
      <c r="B123" s="49" t="s">
        <v>154</v>
      </c>
      <c r="C123" s="258" t="s">
        <v>155</v>
      </c>
      <c r="D123" s="258"/>
      <c r="E123" s="258"/>
      <c r="F123" s="50" t="s">
        <v>6</v>
      </c>
      <c r="G123" s="51">
        <v>-1357</v>
      </c>
      <c r="H123" s="52">
        <v>1</v>
      </c>
      <c r="I123" s="52">
        <v>-1357</v>
      </c>
      <c r="J123" s="77">
        <v>43.61</v>
      </c>
      <c r="K123" s="51"/>
      <c r="L123" s="84">
        <v>-59178.77</v>
      </c>
      <c r="M123" s="87">
        <v>9.5</v>
      </c>
      <c r="N123" s="78">
        <v>-562198.31999999995</v>
      </c>
      <c r="EZ123" s="47"/>
      <c r="FA123" s="56" t="s">
        <v>155</v>
      </c>
      <c r="FB123" s="56" t="s">
        <v>0</v>
      </c>
      <c r="FC123" s="56" t="s">
        <v>0</v>
      </c>
      <c r="FG123" s="56"/>
    </row>
    <row r="124" spans="1:165" s="7" customFormat="1" ht="14.4" x14ac:dyDescent="0.3">
      <c r="A124" s="75"/>
      <c r="B124" s="76"/>
      <c r="C124" s="258" t="s">
        <v>114</v>
      </c>
      <c r="D124" s="258"/>
      <c r="E124" s="258"/>
      <c r="F124" s="50"/>
      <c r="G124" s="51"/>
      <c r="H124" s="51"/>
      <c r="I124" s="51"/>
      <c r="J124" s="54"/>
      <c r="K124" s="51"/>
      <c r="L124" s="84">
        <v>-59178.77</v>
      </c>
      <c r="M124" s="72"/>
      <c r="N124" s="78">
        <v>-562198.31999999995</v>
      </c>
      <c r="EZ124" s="47"/>
      <c r="FA124" s="56"/>
      <c r="FB124" s="56"/>
      <c r="FC124" s="56"/>
      <c r="FG124" s="56" t="s">
        <v>114</v>
      </c>
    </row>
    <row r="125" spans="1:165" s="7" customFormat="1" ht="27" customHeight="1" x14ac:dyDescent="0.3">
      <c r="A125" s="48" t="s">
        <v>156</v>
      </c>
      <c r="B125" s="49" t="s">
        <v>157</v>
      </c>
      <c r="C125" s="258" t="s">
        <v>26</v>
      </c>
      <c r="D125" s="258"/>
      <c r="E125" s="258"/>
      <c r="F125" s="50" t="s">
        <v>6</v>
      </c>
      <c r="G125" s="51">
        <v>694</v>
      </c>
      <c r="H125" s="52">
        <v>1</v>
      </c>
      <c r="I125" s="52">
        <v>694</v>
      </c>
      <c r="J125" s="84">
        <v>1379.82</v>
      </c>
      <c r="K125" s="90">
        <v>1.04236</v>
      </c>
      <c r="L125" s="84">
        <v>998158.81</v>
      </c>
      <c r="M125" s="87">
        <v>9.5</v>
      </c>
      <c r="N125" s="78">
        <v>9482508.6999999993</v>
      </c>
      <c r="EZ125" s="47"/>
      <c r="FA125" s="56" t="s">
        <v>26</v>
      </c>
      <c r="FB125" s="56" t="s">
        <v>0</v>
      </c>
      <c r="FC125" s="56" t="s">
        <v>0</v>
      </c>
      <c r="FG125" s="56"/>
    </row>
    <row r="126" spans="1:165" s="7" customFormat="1" ht="14.4" x14ac:dyDescent="0.3">
      <c r="A126" s="70"/>
      <c r="B126" s="88"/>
      <c r="C126" s="256" t="s">
        <v>158</v>
      </c>
      <c r="D126" s="256"/>
      <c r="E126" s="256"/>
      <c r="F126" s="256"/>
      <c r="G126" s="256"/>
      <c r="H126" s="256"/>
      <c r="I126" s="256"/>
      <c r="J126" s="256"/>
      <c r="K126" s="256"/>
      <c r="L126" s="256"/>
      <c r="M126" s="256"/>
      <c r="N126" s="263"/>
      <c r="EZ126" s="47"/>
      <c r="FA126" s="56"/>
      <c r="FB126" s="56"/>
      <c r="FC126" s="56"/>
      <c r="FG126" s="56"/>
      <c r="FH126" s="64" t="s">
        <v>158</v>
      </c>
    </row>
    <row r="127" spans="1:165" s="7" customFormat="1" ht="14.4" x14ac:dyDescent="0.3">
      <c r="A127" s="89"/>
      <c r="B127" s="58"/>
      <c r="C127" s="264" t="s">
        <v>159</v>
      </c>
      <c r="D127" s="264"/>
      <c r="E127" s="264"/>
      <c r="F127" s="264"/>
      <c r="G127" s="264"/>
      <c r="H127" s="264"/>
      <c r="I127" s="264"/>
      <c r="J127" s="264"/>
      <c r="K127" s="264"/>
      <c r="L127" s="264"/>
      <c r="M127" s="264"/>
      <c r="N127" s="265"/>
      <c r="EZ127" s="47"/>
      <c r="FA127" s="56"/>
      <c r="FB127" s="56"/>
      <c r="FC127" s="56"/>
      <c r="FG127" s="56"/>
      <c r="FI127" s="64" t="s">
        <v>159</v>
      </c>
    </row>
    <row r="128" spans="1:165" s="7" customFormat="1" ht="14.4" x14ac:dyDescent="0.3">
      <c r="A128" s="89"/>
      <c r="B128" s="58"/>
      <c r="C128" s="264" t="s">
        <v>149</v>
      </c>
      <c r="D128" s="264"/>
      <c r="E128" s="264"/>
      <c r="F128" s="264"/>
      <c r="G128" s="264"/>
      <c r="H128" s="264"/>
      <c r="I128" s="264"/>
      <c r="J128" s="264"/>
      <c r="K128" s="264"/>
      <c r="L128" s="264"/>
      <c r="M128" s="264"/>
      <c r="N128" s="265"/>
      <c r="EZ128" s="47"/>
      <c r="FA128" s="56"/>
      <c r="FB128" s="56"/>
      <c r="FC128" s="56"/>
      <c r="FG128" s="56"/>
      <c r="FI128" s="64" t="s">
        <v>149</v>
      </c>
    </row>
    <row r="129" spans="1:165" s="7" customFormat="1" ht="14.4" x14ac:dyDescent="0.3">
      <c r="A129" s="75"/>
      <c r="B129" s="76"/>
      <c r="C129" s="258" t="s">
        <v>114</v>
      </c>
      <c r="D129" s="258"/>
      <c r="E129" s="258"/>
      <c r="F129" s="50"/>
      <c r="G129" s="51"/>
      <c r="H129" s="51"/>
      <c r="I129" s="51"/>
      <c r="J129" s="54"/>
      <c r="K129" s="51"/>
      <c r="L129" s="84">
        <v>998158.81</v>
      </c>
      <c r="M129" s="72"/>
      <c r="N129" s="78">
        <v>9482508.6999999993</v>
      </c>
      <c r="EZ129" s="47"/>
      <c r="FA129" s="56"/>
      <c r="FB129" s="56"/>
      <c r="FC129" s="56"/>
      <c r="FG129" s="56" t="s">
        <v>114</v>
      </c>
    </row>
    <row r="130" spans="1:165" s="7" customFormat="1" ht="30.6" x14ac:dyDescent="0.3">
      <c r="A130" s="48" t="s">
        <v>21</v>
      </c>
      <c r="B130" s="49" t="s">
        <v>160</v>
      </c>
      <c r="C130" s="258" t="s">
        <v>161</v>
      </c>
      <c r="D130" s="258"/>
      <c r="E130" s="258"/>
      <c r="F130" s="50" t="s">
        <v>162</v>
      </c>
      <c r="G130" s="51">
        <v>-0.24399999999999999</v>
      </c>
      <c r="H130" s="52">
        <v>1</v>
      </c>
      <c r="I130" s="86">
        <v>-0.24399999999999999</v>
      </c>
      <c r="J130" s="84">
        <v>10424</v>
      </c>
      <c r="K130" s="51"/>
      <c r="L130" s="84">
        <v>-2543.46</v>
      </c>
      <c r="M130" s="87">
        <v>9.5</v>
      </c>
      <c r="N130" s="78">
        <v>-24162.87</v>
      </c>
      <c r="EZ130" s="47"/>
      <c r="FA130" s="56" t="s">
        <v>161</v>
      </c>
      <c r="FB130" s="56" t="s">
        <v>0</v>
      </c>
      <c r="FC130" s="56" t="s">
        <v>0</v>
      </c>
      <c r="FG130" s="56"/>
    </row>
    <row r="131" spans="1:165" s="7" customFormat="1" ht="14.4" x14ac:dyDescent="0.3">
      <c r="A131" s="75"/>
      <c r="B131" s="76"/>
      <c r="C131" s="258" t="s">
        <v>114</v>
      </c>
      <c r="D131" s="258"/>
      <c r="E131" s="258"/>
      <c r="F131" s="50"/>
      <c r="G131" s="51"/>
      <c r="H131" s="51"/>
      <c r="I131" s="51"/>
      <c r="J131" s="54"/>
      <c r="K131" s="51"/>
      <c r="L131" s="84">
        <v>-2543.46</v>
      </c>
      <c r="M131" s="72"/>
      <c r="N131" s="78">
        <v>-24162.87</v>
      </c>
      <c r="EZ131" s="47"/>
      <c r="FA131" s="56"/>
      <c r="FB131" s="56"/>
      <c r="FC131" s="56"/>
      <c r="FG131" s="56" t="s">
        <v>114</v>
      </c>
    </row>
    <row r="132" spans="1:165" s="7" customFormat="1" ht="20.399999999999999" x14ac:dyDescent="0.3">
      <c r="A132" s="48" t="s">
        <v>163</v>
      </c>
      <c r="B132" s="49" t="s">
        <v>157</v>
      </c>
      <c r="C132" s="258" t="s">
        <v>164</v>
      </c>
      <c r="D132" s="258"/>
      <c r="E132" s="258"/>
      <c r="F132" s="50" t="s">
        <v>8</v>
      </c>
      <c r="G132" s="51">
        <v>0.16500000000000001</v>
      </c>
      <c r="H132" s="52">
        <v>1</v>
      </c>
      <c r="I132" s="86">
        <v>0.16500000000000001</v>
      </c>
      <c r="J132" s="84">
        <v>27894.74</v>
      </c>
      <c r="K132" s="90">
        <v>1.04236</v>
      </c>
      <c r="L132" s="84">
        <v>4797.6000000000004</v>
      </c>
      <c r="M132" s="87">
        <v>9.5</v>
      </c>
      <c r="N132" s="78">
        <v>45577.2</v>
      </c>
      <c r="EZ132" s="47"/>
      <c r="FA132" s="56" t="s">
        <v>164</v>
      </c>
      <c r="FB132" s="56" t="s">
        <v>0</v>
      </c>
      <c r="FC132" s="56" t="s">
        <v>0</v>
      </c>
      <c r="FG132" s="56"/>
    </row>
    <row r="133" spans="1:165" s="7" customFormat="1" ht="14.4" x14ac:dyDescent="0.3">
      <c r="A133" s="70"/>
      <c r="B133" s="88"/>
      <c r="C133" s="256" t="s">
        <v>165</v>
      </c>
      <c r="D133" s="256"/>
      <c r="E133" s="256"/>
      <c r="F133" s="256"/>
      <c r="G133" s="256"/>
      <c r="H133" s="256"/>
      <c r="I133" s="256"/>
      <c r="J133" s="256"/>
      <c r="K133" s="256"/>
      <c r="L133" s="256"/>
      <c r="M133" s="256"/>
      <c r="N133" s="263"/>
      <c r="EZ133" s="47"/>
      <c r="FA133" s="56"/>
      <c r="FB133" s="56"/>
      <c r="FC133" s="56"/>
      <c r="FG133" s="56"/>
      <c r="FH133" s="64" t="s">
        <v>165</v>
      </c>
    </row>
    <row r="134" spans="1:165" s="7" customFormat="1" ht="14.4" x14ac:dyDescent="0.3">
      <c r="A134" s="89"/>
      <c r="B134" s="58"/>
      <c r="C134" s="264" t="s">
        <v>159</v>
      </c>
      <c r="D134" s="264"/>
      <c r="E134" s="264"/>
      <c r="F134" s="264"/>
      <c r="G134" s="264"/>
      <c r="H134" s="264"/>
      <c r="I134" s="264"/>
      <c r="J134" s="264"/>
      <c r="K134" s="264"/>
      <c r="L134" s="264"/>
      <c r="M134" s="264"/>
      <c r="N134" s="265"/>
      <c r="EZ134" s="47"/>
      <c r="FA134" s="56"/>
      <c r="FB134" s="56"/>
      <c r="FC134" s="56"/>
      <c r="FG134" s="56"/>
      <c r="FI134" s="64" t="s">
        <v>159</v>
      </c>
    </row>
    <row r="135" spans="1:165" s="7" customFormat="1" ht="14.4" x14ac:dyDescent="0.3">
      <c r="A135" s="89"/>
      <c r="B135" s="58"/>
      <c r="C135" s="264" t="s">
        <v>149</v>
      </c>
      <c r="D135" s="264"/>
      <c r="E135" s="264"/>
      <c r="F135" s="264"/>
      <c r="G135" s="264"/>
      <c r="H135" s="264"/>
      <c r="I135" s="264"/>
      <c r="J135" s="264"/>
      <c r="K135" s="264"/>
      <c r="L135" s="264"/>
      <c r="M135" s="264"/>
      <c r="N135" s="265"/>
      <c r="EZ135" s="47"/>
      <c r="FA135" s="56"/>
      <c r="FB135" s="56"/>
      <c r="FC135" s="56"/>
      <c r="FG135" s="56"/>
      <c r="FI135" s="64" t="s">
        <v>149</v>
      </c>
    </row>
    <row r="136" spans="1:165" s="7" customFormat="1" ht="14.4" x14ac:dyDescent="0.3">
      <c r="A136" s="75"/>
      <c r="B136" s="76"/>
      <c r="C136" s="258" t="s">
        <v>114</v>
      </c>
      <c r="D136" s="258"/>
      <c r="E136" s="258"/>
      <c r="F136" s="50"/>
      <c r="G136" s="51"/>
      <c r="H136" s="51"/>
      <c r="I136" s="51"/>
      <c r="J136" s="54"/>
      <c r="K136" s="51"/>
      <c r="L136" s="84">
        <v>4797.6000000000004</v>
      </c>
      <c r="M136" s="72"/>
      <c r="N136" s="78">
        <v>45577.2</v>
      </c>
      <c r="EZ136" s="47"/>
      <c r="FA136" s="56"/>
      <c r="FB136" s="56"/>
      <c r="FC136" s="56"/>
      <c r="FG136" s="56" t="s">
        <v>114</v>
      </c>
    </row>
    <row r="137" spans="1:165" s="7" customFormat="1" ht="14.4" x14ac:dyDescent="0.3">
      <c r="A137" s="48" t="s">
        <v>166</v>
      </c>
      <c r="B137" s="49" t="s">
        <v>167</v>
      </c>
      <c r="C137" s="258" t="s">
        <v>168</v>
      </c>
      <c r="D137" s="258"/>
      <c r="E137" s="258"/>
      <c r="F137" s="50" t="s">
        <v>6</v>
      </c>
      <c r="G137" s="51">
        <v>-118</v>
      </c>
      <c r="H137" s="52">
        <v>1</v>
      </c>
      <c r="I137" s="52">
        <v>-118</v>
      </c>
      <c r="J137" s="77">
        <v>145.30000000000001</v>
      </c>
      <c r="K137" s="51"/>
      <c r="L137" s="84">
        <v>-17145.400000000001</v>
      </c>
      <c r="M137" s="87">
        <v>9.5</v>
      </c>
      <c r="N137" s="78">
        <v>-162881.29999999999</v>
      </c>
      <c r="EZ137" s="47"/>
      <c r="FA137" s="56" t="s">
        <v>168</v>
      </c>
      <c r="FB137" s="56" t="s">
        <v>0</v>
      </c>
      <c r="FC137" s="56" t="s">
        <v>0</v>
      </c>
      <c r="FG137" s="56"/>
    </row>
    <row r="138" spans="1:165" s="7" customFormat="1" ht="14.4" x14ac:dyDescent="0.3">
      <c r="A138" s="75"/>
      <c r="B138" s="76"/>
      <c r="C138" s="258" t="s">
        <v>114</v>
      </c>
      <c r="D138" s="258"/>
      <c r="E138" s="258"/>
      <c r="F138" s="50"/>
      <c r="G138" s="51"/>
      <c r="H138" s="51"/>
      <c r="I138" s="51"/>
      <c r="J138" s="54"/>
      <c r="K138" s="51"/>
      <c r="L138" s="84">
        <v>-17145.400000000001</v>
      </c>
      <c r="M138" s="72"/>
      <c r="N138" s="78">
        <v>-162881.29999999999</v>
      </c>
      <c r="EZ138" s="47"/>
      <c r="FA138" s="56"/>
      <c r="FB138" s="56"/>
      <c r="FC138" s="56"/>
      <c r="FG138" s="56" t="s">
        <v>114</v>
      </c>
    </row>
    <row r="139" spans="1:165" s="7" customFormat="1" ht="20.399999999999999" x14ac:dyDescent="0.3">
      <c r="A139" s="48" t="s">
        <v>169</v>
      </c>
      <c r="B139" s="49" t="s">
        <v>157</v>
      </c>
      <c r="C139" s="258" t="s">
        <v>25</v>
      </c>
      <c r="D139" s="258"/>
      <c r="E139" s="258"/>
      <c r="F139" s="50" t="s">
        <v>8</v>
      </c>
      <c r="G139" s="51">
        <v>2.2200000000000002</v>
      </c>
      <c r="H139" s="52">
        <v>1</v>
      </c>
      <c r="I139" s="91">
        <v>2.2200000000000002</v>
      </c>
      <c r="J139" s="84">
        <v>37646.32</v>
      </c>
      <c r="K139" s="90">
        <v>1.04236</v>
      </c>
      <c r="L139" s="84">
        <v>87115.06</v>
      </c>
      <c r="M139" s="87">
        <v>9.5</v>
      </c>
      <c r="N139" s="78">
        <v>827593.07</v>
      </c>
      <c r="EZ139" s="47"/>
      <c r="FA139" s="56" t="s">
        <v>25</v>
      </c>
      <c r="FB139" s="56" t="s">
        <v>0</v>
      </c>
      <c r="FC139" s="56" t="s">
        <v>0</v>
      </c>
      <c r="FG139" s="56"/>
    </row>
    <row r="140" spans="1:165" s="7" customFormat="1" ht="14.4" x14ac:dyDescent="0.3">
      <c r="A140" s="70"/>
      <c r="B140" s="88"/>
      <c r="C140" s="256" t="s">
        <v>170</v>
      </c>
      <c r="D140" s="256"/>
      <c r="E140" s="256"/>
      <c r="F140" s="256"/>
      <c r="G140" s="256"/>
      <c r="H140" s="256"/>
      <c r="I140" s="256"/>
      <c r="J140" s="256"/>
      <c r="K140" s="256"/>
      <c r="L140" s="256"/>
      <c r="M140" s="256"/>
      <c r="N140" s="263"/>
      <c r="EZ140" s="47"/>
      <c r="FA140" s="56"/>
      <c r="FB140" s="56"/>
      <c r="FC140" s="56"/>
      <c r="FG140" s="56"/>
      <c r="FH140" s="64" t="s">
        <v>170</v>
      </c>
    </row>
    <row r="141" spans="1:165" s="7" customFormat="1" ht="14.4" x14ac:dyDescent="0.3">
      <c r="A141" s="89"/>
      <c r="B141" s="58"/>
      <c r="C141" s="264" t="s">
        <v>159</v>
      </c>
      <c r="D141" s="264"/>
      <c r="E141" s="264"/>
      <c r="F141" s="264"/>
      <c r="G141" s="264"/>
      <c r="H141" s="264"/>
      <c r="I141" s="264"/>
      <c r="J141" s="264"/>
      <c r="K141" s="264"/>
      <c r="L141" s="264"/>
      <c r="M141" s="264"/>
      <c r="N141" s="265"/>
      <c r="EZ141" s="47"/>
      <c r="FA141" s="56"/>
      <c r="FB141" s="56"/>
      <c r="FC141" s="56"/>
      <c r="FG141" s="56"/>
      <c r="FI141" s="64" t="s">
        <v>159</v>
      </c>
    </row>
    <row r="142" spans="1:165" s="7" customFormat="1" ht="14.4" x14ac:dyDescent="0.3">
      <c r="A142" s="89"/>
      <c r="B142" s="58"/>
      <c r="C142" s="264" t="s">
        <v>149</v>
      </c>
      <c r="D142" s="264"/>
      <c r="E142" s="264"/>
      <c r="F142" s="264"/>
      <c r="G142" s="264"/>
      <c r="H142" s="264"/>
      <c r="I142" s="264"/>
      <c r="J142" s="264"/>
      <c r="K142" s="264"/>
      <c r="L142" s="264"/>
      <c r="M142" s="264"/>
      <c r="N142" s="265"/>
      <c r="EZ142" s="47"/>
      <c r="FA142" s="56"/>
      <c r="FB142" s="56"/>
      <c r="FC142" s="56"/>
      <c r="FG142" s="56"/>
      <c r="FI142" s="64" t="s">
        <v>149</v>
      </c>
    </row>
    <row r="143" spans="1:165" s="7" customFormat="1" ht="14.4" x14ac:dyDescent="0.3">
      <c r="A143" s="75"/>
      <c r="B143" s="76"/>
      <c r="C143" s="258" t="s">
        <v>114</v>
      </c>
      <c r="D143" s="258"/>
      <c r="E143" s="258"/>
      <c r="F143" s="50"/>
      <c r="G143" s="51"/>
      <c r="H143" s="51"/>
      <c r="I143" s="51"/>
      <c r="J143" s="54"/>
      <c r="K143" s="51"/>
      <c r="L143" s="84">
        <v>87115.06</v>
      </c>
      <c r="M143" s="72"/>
      <c r="N143" s="78">
        <v>827593.07</v>
      </c>
      <c r="EZ143" s="47"/>
      <c r="FA143" s="56"/>
      <c r="FB143" s="56"/>
      <c r="FC143" s="56"/>
      <c r="FG143" s="56" t="s">
        <v>114</v>
      </c>
    </row>
    <row r="144" spans="1:165" s="7" customFormat="1" ht="20.399999999999999" x14ac:dyDescent="0.3">
      <c r="A144" s="48" t="s">
        <v>171</v>
      </c>
      <c r="B144" s="49" t="s">
        <v>172</v>
      </c>
      <c r="C144" s="258" t="s">
        <v>173</v>
      </c>
      <c r="D144" s="258"/>
      <c r="E144" s="258"/>
      <c r="F144" s="50" t="s">
        <v>174</v>
      </c>
      <c r="G144" s="51">
        <v>-737.4</v>
      </c>
      <c r="H144" s="52">
        <v>1</v>
      </c>
      <c r="I144" s="87">
        <v>-737.4</v>
      </c>
      <c r="J144" s="77">
        <v>351.2</v>
      </c>
      <c r="K144" s="51"/>
      <c r="L144" s="84">
        <v>-258974.88</v>
      </c>
      <c r="M144" s="87">
        <v>9.5</v>
      </c>
      <c r="N144" s="78">
        <v>-2460261.36</v>
      </c>
      <c r="EZ144" s="47"/>
      <c r="FA144" s="56" t="s">
        <v>173</v>
      </c>
      <c r="FB144" s="56" t="s">
        <v>0</v>
      </c>
      <c r="FC144" s="56" t="s">
        <v>0</v>
      </c>
      <c r="FG144" s="56"/>
    </row>
    <row r="145" spans="1:165" s="7" customFormat="1" ht="14.4" x14ac:dyDescent="0.3">
      <c r="A145" s="75"/>
      <c r="B145" s="76"/>
      <c r="C145" s="258" t="s">
        <v>114</v>
      </c>
      <c r="D145" s="258"/>
      <c r="E145" s="258"/>
      <c r="F145" s="50"/>
      <c r="G145" s="51"/>
      <c r="H145" s="51"/>
      <c r="I145" s="51"/>
      <c r="J145" s="54"/>
      <c r="K145" s="51"/>
      <c r="L145" s="84">
        <v>-258974.88</v>
      </c>
      <c r="M145" s="72"/>
      <c r="N145" s="78">
        <v>-2460261.36</v>
      </c>
      <c r="EZ145" s="47"/>
      <c r="FA145" s="56"/>
      <c r="FB145" s="56"/>
      <c r="FC145" s="56"/>
      <c r="FG145" s="56" t="s">
        <v>114</v>
      </c>
    </row>
    <row r="146" spans="1:165" s="7" customFormat="1" ht="20.399999999999999" x14ac:dyDescent="0.3">
      <c r="A146" s="48" t="s">
        <v>175</v>
      </c>
      <c r="B146" s="49" t="s">
        <v>157</v>
      </c>
      <c r="C146" s="258" t="s">
        <v>24</v>
      </c>
      <c r="D146" s="258"/>
      <c r="E146" s="258"/>
      <c r="F146" s="50" t="s">
        <v>8</v>
      </c>
      <c r="G146" s="51">
        <v>48.29</v>
      </c>
      <c r="H146" s="52">
        <v>1</v>
      </c>
      <c r="I146" s="91">
        <v>48.29</v>
      </c>
      <c r="J146" s="84">
        <v>17543.86</v>
      </c>
      <c r="K146" s="90">
        <v>1.04236</v>
      </c>
      <c r="L146" s="84">
        <v>883080.09</v>
      </c>
      <c r="M146" s="87">
        <v>9.5</v>
      </c>
      <c r="N146" s="78">
        <v>8389260.8599999994</v>
      </c>
      <c r="EZ146" s="47"/>
      <c r="FA146" s="56" t="s">
        <v>24</v>
      </c>
      <c r="FB146" s="56" t="s">
        <v>0</v>
      </c>
      <c r="FC146" s="56" t="s">
        <v>0</v>
      </c>
      <c r="FG146" s="56"/>
    </row>
    <row r="147" spans="1:165" s="7" customFormat="1" ht="14.4" x14ac:dyDescent="0.3">
      <c r="A147" s="70"/>
      <c r="B147" s="88"/>
      <c r="C147" s="256" t="s">
        <v>176</v>
      </c>
      <c r="D147" s="256"/>
      <c r="E147" s="256"/>
      <c r="F147" s="256"/>
      <c r="G147" s="256"/>
      <c r="H147" s="256"/>
      <c r="I147" s="256"/>
      <c r="J147" s="256"/>
      <c r="K147" s="256"/>
      <c r="L147" s="256"/>
      <c r="M147" s="256"/>
      <c r="N147" s="263"/>
      <c r="EZ147" s="47"/>
      <c r="FA147" s="56"/>
      <c r="FB147" s="56"/>
      <c r="FC147" s="56"/>
      <c r="FG147" s="56"/>
      <c r="FH147" s="64" t="s">
        <v>176</v>
      </c>
    </row>
    <row r="148" spans="1:165" s="7" customFormat="1" ht="14.4" x14ac:dyDescent="0.3">
      <c r="A148" s="89"/>
      <c r="B148" s="58"/>
      <c r="C148" s="264" t="s">
        <v>159</v>
      </c>
      <c r="D148" s="264"/>
      <c r="E148" s="264"/>
      <c r="F148" s="264"/>
      <c r="G148" s="264"/>
      <c r="H148" s="264"/>
      <c r="I148" s="264"/>
      <c r="J148" s="264"/>
      <c r="K148" s="264"/>
      <c r="L148" s="264"/>
      <c r="M148" s="264"/>
      <c r="N148" s="265"/>
      <c r="EZ148" s="47"/>
      <c r="FA148" s="56"/>
      <c r="FB148" s="56"/>
      <c r="FC148" s="56"/>
      <c r="FG148" s="56"/>
      <c r="FI148" s="64" t="s">
        <v>159</v>
      </c>
    </row>
    <row r="149" spans="1:165" s="7" customFormat="1" ht="14.4" x14ac:dyDescent="0.3">
      <c r="A149" s="89"/>
      <c r="B149" s="58"/>
      <c r="C149" s="264" t="s">
        <v>149</v>
      </c>
      <c r="D149" s="264"/>
      <c r="E149" s="264"/>
      <c r="F149" s="264"/>
      <c r="G149" s="264"/>
      <c r="H149" s="264"/>
      <c r="I149" s="264"/>
      <c r="J149" s="264"/>
      <c r="K149" s="264"/>
      <c r="L149" s="264"/>
      <c r="M149" s="264"/>
      <c r="N149" s="265"/>
      <c r="EZ149" s="47"/>
      <c r="FA149" s="56"/>
      <c r="FB149" s="56"/>
      <c r="FC149" s="56"/>
      <c r="FG149" s="56"/>
      <c r="FI149" s="64" t="s">
        <v>149</v>
      </c>
    </row>
    <row r="150" spans="1:165" s="7" customFormat="1" ht="14.4" x14ac:dyDescent="0.3">
      <c r="A150" s="75"/>
      <c r="B150" s="76"/>
      <c r="C150" s="258" t="s">
        <v>114</v>
      </c>
      <c r="D150" s="258"/>
      <c r="E150" s="258"/>
      <c r="F150" s="50"/>
      <c r="G150" s="51"/>
      <c r="H150" s="51"/>
      <c r="I150" s="51"/>
      <c r="J150" s="54"/>
      <c r="K150" s="51"/>
      <c r="L150" s="84">
        <v>883080.09</v>
      </c>
      <c r="M150" s="72"/>
      <c r="N150" s="78">
        <v>8389260.8599999994</v>
      </c>
      <c r="EZ150" s="47"/>
      <c r="FA150" s="56"/>
      <c r="FB150" s="56"/>
      <c r="FC150" s="56"/>
      <c r="FG150" s="56" t="s">
        <v>114</v>
      </c>
    </row>
    <row r="151" spans="1:165" s="7" customFormat="1" ht="20.399999999999999" x14ac:dyDescent="0.3">
      <c r="A151" s="48" t="s">
        <v>177</v>
      </c>
      <c r="B151" s="49" t="s">
        <v>157</v>
      </c>
      <c r="C151" s="258" t="s">
        <v>9</v>
      </c>
      <c r="D151" s="258"/>
      <c r="E151" s="258"/>
      <c r="F151" s="50" t="s">
        <v>10</v>
      </c>
      <c r="G151" s="51">
        <v>10</v>
      </c>
      <c r="H151" s="52">
        <v>1</v>
      </c>
      <c r="I151" s="52">
        <v>10</v>
      </c>
      <c r="J151" s="84">
        <v>1655.79</v>
      </c>
      <c r="K151" s="90">
        <v>1.04236</v>
      </c>
      <c r="L151" s="84">
        <v>17259.29</v>
      </c>
      <c r="M151" s="87">
        <v>9.5</v>
      </c>
      <c r="N151" s="78">
        <v>163963.26</v>
      </c>
      <c r="EZ151" s="47"/>
      <c r="FA151" s="56" t="s">
        <v>9</v>
      </c>
      <c r="FB151" s="56" t="s">
        <v>0</v>
      </c>
      <c r="FC151" s="56" t="s">
        <v>0</v>
      </c>
      <c r="FG151" s="56"/>
    </row>
    <row r="152" spans="1:165" s="7" customFormat="1" ht="14.4" x14ac:dyDescent="0.3">
      <c r="A152" s="70"/>
      <c r="B152" s="88"/>
      <c r="C152" s="256" t="s">
        <v>178</v>
      </c>
      <c r="D152" s="256"/>
      <c r="E152" s="256"/>
      <c r="F152" s="256"/>
      <c r="G152" s="256"/>
      <c r="H152" s="256"/>
      <c r="I152" s="256"/>
      <c r="J152" s="256"/>
      <c r="K152" s="256"/>
      <c r="L152" s="256"/>
      <c r="M152" s="256"/>
      <c r="N152" s="263"/>
      <c r="EZ152" s="47"/>
      <c r="FA152" s="56"/>
      <c r="FB152" s="56"/>
      <c r="FC152" s="56"/>
      <c r="FG152" s="56"/>
      <c r="FH152" s="64" t="s">
        <v>178</v>
      </c>
    </row>
    <row r="153" spans="1:165" s="7" customFormat="1" ht="14.4" x14ac:dyDescent="0.3">
      <c r="A153" s="89"/>
      <c r="B153" s="58"/>
      <c r="C153" s="264" t="s">
        <v>159</v>
      </c>
      <c r="D153" s="264"/>
      <c r="E153" s="264"/>
      <c r="F153" s="264"/>
      <c r="G153" s="264"/>
      <c r="H153" s="264"/>
      <c r="I153" s="264"/>
      <c r="J153" s="264"/>
      <c r="K153" s="264"/>
      <c r="L153" s="264"/>
      <c r="M153" s="264"/>
      <c r="N153" s="265"/>
      <c r="EZ153" s="47"/>
      <c r="FA153" s="56"/>
      <c r="FB153" s="56"/>
      <c r="FC153" s="56"/>
      <c r="FG153" s="56"/>
      <c r="FI153" s="64" t="s">
        <v>159</v>
      </c>
    </row>
    <row r="154" spans="1:165" s="7" customFormat="1" ht="14.4" x14ac:dyDescent="0.3">
      <c r="A154" s="89"/>
      <c r="B154" s="58"/>
      <c r="C154" s="264" t="s">
        <v>149</v>
      </c>
      <c r="D154" s="264"/>
      <c r="E154" s="264"/>
      <c r="F154" s="264"/>
      <c r="G154" s="264"/>
      <c r="H154" s="264"/>
      <c r="I154" s="264"/>
      <c r="J154" s="264"/>
      <c r="K154" s="264"/>
      <c r="L154" s="264"/>
      <c r="M154" s="264"/>
      <c r="N154" s="265"/>
      <c r="EZ154" s="47"/>
      <c r="FA154" s="56"/>
      <c r="FB154" s="56"/>
      <c r="FC154" s="56"/>
      <c r="FG154" s="56"/>
      <c r="FI154" s="64" t="s">
        <v>149</v>
      </c>
    </row>
    <row r="155" spans="1:165" s="7" customFormat="1" ht="14.4" x14ac:dyDescent="0.3">
      <c r="A155" s="75"/>
      <c r="B155" s="76"/>
      <c r="C155" s="258" t="s">
        <v>114</v>
      </c>
      <c r="D155" s="258"/>
      <c r="E155" s="258"/>
      <c r="F155" s="50"/>
      <c r="G155" s="51"/>
      <c r="H155" s="51"/>
      <c r="I155" s="51"/>
      <c r="J155" s="54"/>
      <c r="K155" s="51"/>
      <c r="L155" s="84">
        <v>17259.29</v>
      </c>
      <c r="M155" s="72"/>
      <c r="N155" s="78">
        <v>163963.26</v>
      </c>
      <c r="EZ155" s="47"/>
      <c r="FA155" s="56"/>
      <c r="FB155" s="56"/>
      <c r="FC155" s="56"/>
      <c r="FG155" s="56" t="s">
        <v>114</v>
      </c>
    </row>
    <row r="156" spans="1:165" s="7" customFormat="1" ht="30.6" x14ac:dyDescent="0.3">
      <c r="A156" s="48" t="s">
        <v>179</v>
      </c>
      <c r="B156" s="49" t="s">
        <v>180</v>
      </c>
      <c r="C156" s="258" t="s">
        <v>181</v>
      </c>
      <c r="D156" s="258"/>
      <c r="E156" s="258"/>
      <c r="F156" s="50" t="s">
        <v>182</v>
      </c>
      <c r="G156" s="51">
        <v>6.84</v>
      </c>
      <c r="H156" s="52">
        <v>1</v>
      </c>
      <c r="I156" s="91">
        <v>6.84</v>
      </c>
      <c r="J156" s="54"/>
      <c r="K156" s="51"/>
      <c r="L156" s="54"/>
      <c r="M156" s="51"/>
      <c r="N156" s="55"/>
      <c r="EZ156" s="47"/>
      <c r="FA156" s="56" t="s">
        <v>181</v>
      </c>
      <c r="FB156" s="56" t="s">
        <v>0</v>
      </c>
      <c r="FC156" s="56" t="s">
        <v>0</v>
      </c>
      <c r="FG156" s="56"/>
    </row>
    <row r="157" spans="1:165" s="7" customFormat="1" ht="14.4" x14ac:dyDescent="0.3">
      <c r="A157" s="57"/>
      <c r="B157" s="58" t="s">
        <v>18</v>
      </c>
      <c r="C157" s="256" t="s">
        <v>104</v>
      </c>
      <c r="D157" s="256"/>
      <c r="E157" s="256"/>
      <c r="F157" s="59"/>
      <c r="G157" s="60"/>
      <c r="H157" s="60"/>
      <c r="I157" s="60"/>
      <c r="J157" s="61">
        <v>3.05</v>
      </c>
      <c r="K157" s="60"/>
      <c r="L157" s="61">
        <v>20.86</v>
      </c>
      <c r="M157" s="62">
        <v>52.21</v>
      </c>
      <c r="N157" s="63">
        <v>1089.0999999999999</v>
      </c>
      <c r="EZ157" s="47"/>
      <c r="FA157" s="56"/>
      <c r="FB157" s="56"/>
      <c r="FC157" s="56"/>
      <c r="FD157" s="64" t="s">
        <v>104</v>
      </c>
      <c r="FG157" s="56"/>
    </row>
    <row r="158" spans="1:165" s="7" customFormat="1" ht="14.4" x14ac:dyDescent="0.3">
      <c r="A158" s="65"/>
      <c r="B158" s="58"/>
      <c r="C158" s="256" t="s">
        <v>105</v>
      </c>
      <c r="D158" s="256"/>
      <c r="E158" s="256"/>
      <c r="F158" s="59" t="s">
        <v>106</v>
      </c>
      <c r="G158" s="62">
        <v>0.34</v>
      </c>
      <c r="H158" s="60"/>
      <c r="I158" s="92">
        <v>2.3256000000000001</v>
      </c>
      <c r="J158" s="68"/>
      <c r="K158" s="60"/>
      <c r="L158" s="68"/>
      <c r="M158" s="60"/>
      <c r="N158" s="69"/>
      <c r="EZ158" s="47"/>
      <c r="FA158" s="56"/>
      <c r="FB158" s="56"/>
      <c r="FC158" s="56"/>
      <c r="FE158" s="64" t="s">
        <v>105</v>
      </c>
      <c r="FG158" s="56"/>
    </row>
    <row r="159" spans="1:165" s="7" customFormat="1" ht="14.4" x14ac:dyDescent="0.3">
      <c r="A159" s="70"/>
      <c r="B159" s="58"/>
      <c r="C159" s="262" t="s">
        <v>107</v>
      </c>
      <c r="D159" s="262"/>
      <c r="E159" s="262"/>
      <c r="F159" s="71"/>
      <c r="G159" s="72"/>
      <c r="H159" s="72"/>
      <c r="I159" s="72"/>
      <c r="J159" s="73">
        <v>3.05</v>
      </c>
      <c r="K159" s="72"/>
      <c r="L159" s="73">
        <v>20.86</v>
      </c>
      <c r="M159" s="72"/>
      <c r="N159" s="74">
        <v>1089.0999999999999</v>
      </c>
      <c r="EZ159" s="47"/>
      <c r="FA159" s="56"/>
      <c r="FB159" s="56"/>
      <c r="FC159" s="56"/>
      <c r="FF159" s="64" t="s">
        <v>107</v>
      </c>
      <c r="FG159" s="56"/>
    </row>
    <row r="160" spans="1:165" s="7" customFormat="1" ht="14.4" x14ac:dyDescent="0.3">
      <c r="A160" s="65"/>
      <c r="B160" s="58"/>
      <c r="C160" s="256" t="s">
        <v>108</v>
      </c>
      <c r="D160" s="256"/>
      <c r="E160" s="256"/>
      <c r="F160" s="59"/>
      <c r="G160" s="60"/>
      <c r="H160" s="60"/>
      <c r="I160" s="60"/>
      <c r="J160" s="68"/>
      <c r="K160" s="60"/>
      <c r="L160" s="61">
        <v>20.86</v>
      </c>
      <c r="M160" s="60"/>
      <c r="N160" s="63">
        <v>1089.0999999999999</v>
      </c>
      <c r="EZ160" s="47"/>
      <c r="FA160" s="56"/>
      <c r="FB160" s="56"/>
      <c r="FC160" s="56"/>
      <c r="FE160" s="64" t="s">
        <v>108</v>
      </c>
      <c r="FG160" s="56"/>
    </row>
    <row r="161" spans="1:166" s="7" customFormat="1" ht="20.399999999999999" x14ac:dyDescent="0.3">
      <c r="A161" s="65"/>
      <c r="B161" s="58" t="s">
        <v>183</v>
      </c>
      <c r="C161" s="256" t="s">
        <v>184</v>
      </c>
      <c r="D161" s="256"/>
      <c r="E161" s="256"/>
      <c r="F161" s="59" t="s">
        <v>111</v>
      </c>
      <c r="G161" s="66">
        <v>93</v>
      </c>
      <c r="H161" s="60"/>
      <c r="I161" s="66">
        <v>93</v>
      </c>
      <c r="J161" s="68"/>
      <c r="K161" s="60"/>
      <c r="L161" s="61">
        <v>19.399999999999999</v>
      </c>
      <c r="M161" s="60"/>
      <c r="N161" s="63">
        <v>1012.86</v>
      </c>
      <c r="EZ161" s="47"/>
      <c r="FA161" s="56"/>
      <c r="FB161" s="56"/>
      <c r="FC161" s="56"/>
      <c r="FE161" s="64" t="s">
        <v>184</v>
      </c>
      <c r="FG161" s="56"/>
    </row>
    <row r="162" spans="1:166" s="7" customFormat="1" ht="40.799999999999997" x14ac:dyDescent="0.3">
      <c r="A162" s="65"/>
      <c r="B162" s="58" t="s">
        <v>185</v>
      </c>
      <c r="C162" s="256" t="s">
        <v>186</v>
      </c>
      <c r="D162" s="256"/>
      <c r="E162" s="256"/>
      <c r="F162" s="59" t="s">
        <v>111</v>
      </c>
      <c r="G162" s="66">
        <v>62</v>
      </c>
      <c r="H162" s="62">
        <v>0.85</v>
      </c>
      <c r="I162" s="80">
        <v>52.7</v>
      </c>
      <c r="J162" s="68"/>
      <c r="K162" s="60"/>
      <c r="L162" s="61">
        <v>10.99</v>
      </c>
      <c r="M162" s="60"/>
      <c r="N162" s="85">
        <v>573.96</v>
      </c>
      <c r="EZ162" s="47"/>
      <c r="FA162" s="56"/>
      <c r="FB162" s="56"/>
      <c r="FC162" s="56"/>
      <c r="FE162" s="64" t="s">
        <v>186</v>
      </c>
      <c r="FG162" s="56"/>
    </row>
    <row r="163" spans="1:166" s="7" customFormat="1" ht="14.4" x14ac:dyDescent="0.3">
      <c r="A163" s="75"/>
      <c r="B163" s="76"/>
      <c r="C163" s="258" t="s">
        <v>114</v>
      </c>
      <c r="D163" s="258"/>
      <c r="E163" s="258"/>
      <c r="F163" s="50"/>
      <c r="G163" s="51"/>
      <c r="H163" s="51"/>
      <c r="I163" s="51"/>
      <c r="J163" s="54"/>
      <c r="K163" s="51"/>
      <c r="L163" s="77">
        <v>51.25</v>
      </c>
      <c r="M163" s="72"/>
      <c r="N163" s="78">
        <v>2675.92</v>
      </c>
      <c r="EZ163" s="47"/>
      <c r="FA163" s="56"/>
      <c r="FB163" s="56"/>
      <c r="FC163" s="56"/>
      <c r="FG163" s="56" t="s">
        <v>114</v>
      </c>
    </row>
    <row r="164" spans="1:166" s="7" customFormat="1" ht="30.6" x14ac:dyDescent="0.3">
      <c r="A164" s="48" t="s">
        <v>187</v>
      </c>
      <c r="B164" s="49" t="s">
        <v>188</v>
      </c>
      <c r="C164" s="258" t="s">
        <v>189</v>
      </c>
      <c r="D164" s="258"/>
      <c r="E164" s="258"/>
      <c r="F164" s="50" t="s">
        <v>190</v>
      </c>
      <c r="G164" s="51">
        <v>0.16603999999999999</v>
      </c>
      <c r="H164" s="52">
        <v>1</v>
      </c>
      <c r="I164" s="90">
        <v>0.16603999999999999</v>
      </c>
      <c r="J164" s="54"/>
      <c r="K164" s="51"/>
      <c r="L164" s="54"/>
      <c r="M164" s="51"/>
      <c r="N164" s="55"/>
      <c r="EZ164" s="47"/>
      <c r="FA164" s="56" t="s">
        <v>189</v>
      </c>
      <c r="FB164" s="56" t="s">
        <v>0</v>
      </c>
      <c r="FC164" s="56" t="s">
        <v>0</v>
      </c>
      <c r="FG164" s="56"/>
    </row>
    <row r="165" spans="1:166" s="7" customFormat="1" ht="14.4" x14ac:dyDescent="0.3">
      <c r="A165" s="57"/>
      <c r="B165" s="58" t="s">
        <v>18</v>
      </c>
      <c r="C165" s="256" t="s">
        <v>104</v>
      </c>
      <c r="D165" s="256"/>
      <c r="E165" s="256"/>
      <c r="F165" s="59"/>
      <c r="G165" s="60"/>
      <c r="H165" s="60"/>
      <c r="I165" s="60"/>
      <c r="J165" s="79">
        <v>1139.8</v>
      </c>
      <c r="K165" s="60"/>
      <c r="L165" s="61">
        <v>189.25</v>
      </c>
      <c r="M165" s="62">
        <v>52.21</v>
      </c>
      <c r="N165" s="63">
        <v>9880.74</v>
      </c>
      <c r="EZ165" s="47"/>
      <c r="FA165" s="56"/>
      <c r="FB165" s="56"/>
      <c r="FC165" s="56"/>
      <c r="FD165" s="64" t="s">
        <v>104</v>
      </c>
      <c r="FG165" s="56"/>
    </row>
    <row r="166" spans="1:166" s="7" customFormat="1" ht="14.4" x14ac:dyDescent="0.3">
      <c r="A166" s="57"/>
      <c r="B166" s="58" t="s">
        <v>115</v>
      </c>
      <c r="C166" s="256" t="s">
        <v>119</v>
      </c>
      <c r="D166" s="256"/>
      <c r="E166" s="256"/>
      <c r="F166" s="59"/>
      <c r="G166" s="60"/>
      <c r="H166" s="60"/>
      <c r="I166" s="60"/>
      <c r="J166" s="79">
        <v>12219.98</v>
      </c>
      <c r="K166" s="60"/>
      <c r="L166" s="79">
        <v>2029.01</v>
      </c>
      <c r="M166" s="62">
        <v>15.71</v>
      </c>
      <c r="N166" s="63">
        <v>31875.75</v>
      </c>
      <c r="EZ166" s="47"/>
      <c r="FA166" s="56"/>
      <c r="FB166" s="56"/>
      <c r="FC166" s="56"/>
      <c r="FD166" s="64" t="s">
        <v>119</v>
      </c>
      <c r="FG166" s="56"/>
    </row>
    <row r="167" spans="1:166" s="7" customFormat="1" ht="14.4" x14ac:dyDescent="0.3">
      <c r="A167" s="57"/>
      <c r="B167" s="58" t="s">
        <v>13</v>
      </c>
      <c r="C167" s="256" t="s">
        <v>120</v>
      </c>
      <c r="D167" s="256"/>
      <c r="E167" s="256"/>
      <c r="F167" s="59"/>
      <c r="G167" s="60"/>
      <c r="H167" s="60"/>
      <c r="I167" s="60"/>
      <c r="J167" s="61">
        <v>801.81</v>
      </c>
      <c r="K167" s="60"/>
      <c r="L167" s="61">
        <v>133.13</v>
      </c>
      <c r="M167" s="62">
        <v>52.21</v>
      </c>
      <c r="N167" s="63">
        <v>6950.72</v>
      </c>
      <c r="EZ167" s="47"/>
      <c r="FA167" s="56"/>
      <c r="FB167" s="56"/>
      <c r="FC167" s="56"/>
      <c r="FD167" s="64" t="s">
        <v>120</v>
      </c>
      <c r="FG167" s="56"/>
    </row>
    <row r="168" spans="1:166" s="7" customFormat="1" ht="14.4" x14ac:dyDescent="0.3">
      <c r="A168" s="57"/>
      <c r="B168" s="58" t="s">
        <v>16</v>
      </c>
      <c r="C168" s="256" t="s">
        <v>140</v>
      </c>
      <c r="D168" s="256"/>
      <c r="E168" s="256"/>
      <c r="F168" s="59"/>
      <c r="G168" s="60"/>
      <c r="H168" s="60"/>
      <c r="I168" s="60"/>
      <c r="J168" s="79">
        <v>230267.7</v>
      </c>
      <c r="K168" s="60"/>
      <c r="L168" s="79">
        <v>38233.65</v>
      </c>
      <c r="M168" s="80">
        <v>9.5</v>
      </c>
      <c r="N168" s="63">
        <v>363219.68</v>
      </c>
      <c r="EZ168" s="47"/>
      <c r="FA168" s="56"/>
      <c r="FB168" s="56"/>
      <c r="FC168" s="56"/>
      <c r="FD168" s="64" t="s">
        <v>140</v>
      </c>
      <c r="FG168" s="56"/>
    </row>
    <row r="169" spans="1:166" s="7" customFormat="1" ht="14.4" x14ac:dyDescent="0.3">
      <c r="A169" s="65"/>
      <c r="B169" s="58"/>
      <c r="C169" s="256" t="s">
        <v>105</v>
      </c>
      <c r="D169" s="256"/>
      <c r="E169" s="256"/>
      <c r="F169" s="59" t="s">
        <v>106</v>
      </c>
      <c r="G169" s="62">
        <v>137.16</v>
      </c>
      <c r="H169" s="60"/>
      <c r="I169" s="93">
        <v>22.7740464</v>
      </c>
      <c r="J169" s="68"/>
      <c r="K169" s="60"/>
      <c r="L169" s="68"/>
      <c r="M169" s="60"/>
      <c r="N169" s="69"/>
      <c r="EZ169" s="47"/>
      <c r="FA169" s="56"/>
      <c r="FB169" s="56"/>
      <c r="FC169" s="56"/>
      <c r="FE169" s="64" t="s">
        <v>105</v>
      </c>
      <c r="FG169" s="56"/>
    </row>
    <row r="170" spans="1:166" s="7" customFormat="1" ht="14.4" x14ac:dyDescent="0.3">
      <c r="A170" s="65"/>
      <c r="B170" s="58"/>
      <c r="C170" s="256" t="s">
        <v>121</v>
      </c>
      <c r="D170" s="256"/>
      <c r="E170" s="256"/>
      <c r="F170" s="59" t="s">
        <v>106</v>
      </c>
      <c r="G170" s="62">
        <v>53.69</v>
      </c>
      <c r="H170" s="60"/>
      <c r="I170" s="93">
        <v>8.9146876000000006</v>
      </c>
      <c r="J170" s="68"/>
      <c r="K170" s="60"/>
      <c r="L170" s="68"/>
      <c r="M170" s="60"/>
      <c r="N170" s="69"/>
      <c r="EZ170" s="47"/>
      <c r="FA170" s="56"/>
      <c r="FB170" s="56"/>
      <c r="FC170" s="56"/>
      <c r="FE170" s="64" t="s">
        <v>121</v>
      </c>
      <c r="FG170" s="56"/>
    </row>
    <row r="171" spans="1:166" s="7" customFormat="1" ht="14.4" x14ac:dyDescent="0.3">
      <c r="A171" s="70"/>
      <c r="B171" s="58"/>
      <c r="C171" s="262" t="s">
        <v>107</v>
      </c>
      <c r="D171" s="262"/>
      <c r="E171" s="262"/>
      <c r="F171" s="71"/>
      <c r="G171" s="72"/>
      <c r="H171" s="72"/>
      <c r="I171" s="72"/>
      <c r="J171" s="83">
        <v>243627.48</v>
      </c>
      <c r="K171" s="72"/>
      <c r="L171" s="83">
        <v>40451.910000000003</v>
      </c>
      <c r="M171" s="72"/>
      <c r="N171" s="74">
        <v>404976.17</v>
      </c>
      <c r="EZ171" s="47"/>
      <c r="FA171" s="56"/>
      <c r="FB171" s="56"/>
      <c r="FC171" s="56"/>
      <c r="FF171" s="64" t="s">
        <v>107</v>
      </c>
      <c r="FG171" s="56"/>
    </row>
    <row r="172" spans="1:166" s="7" customFormat="1" ht="14.4" x14ac:dyDescent="0.3">
      <c r="A172" s="65"/>
      <c r="B172" s="58"/>
      <c r="C172" s="256" t="s">
        <v>108</v>
      </c>
      <c r="D172" s="256"/>
      <c r="E172" s="256"/>
      <c r="F172" s="59"/>
      <c r="G172" s="60"/>
      <c r="H172" s="60"/>
      <c r="I172" s="60"/>
      <c r="J172" s="68"/>
      <c r="K172" s="60"/>
      <c r="L172" s="61">
        <v>322.38</v>
      </c>
      <c r="M172" s="60"/>
      <c r="N172" s="63">
        <v>16831.46</v>
      </c>
      <c r="EZ172" s="47"/>
      <c r="FA172" s="56"/>
      <c r="FB172" s="56"/>
      <c r="FC172" s="56"/>
      <c r="FE172" s="64" t="s">
        <v>108</v>
      </c>
      <c r="FG172" s="56"/>
    </row>
    <row r="173" spans="1:166" s="7" customFormat="1" ht="20.399999999999999" x14ac:dyDescent="0.3">
      <c r="A173" s="65"/>
      <c r="B173" s="58" t="s">
        <v>122</v>
      </c>
      <c r="C173" s="256" t="s">
        <v>123</v>
      </c>
      <c r="D173" s="256"/>
      <c r="E173" s="256"/>
      <c r="F173" s="59" t="s">
        <v>111</v>
      </c>
      <c r="G173" s="66">
        <v>109</v>
      </c>
      <c r="H173" s="60"/>
      <c r="I173" s="66">
        <v>109</v>
      </c>
      <c r="J173" s="68"/>
      <c r="K173" s="60"/>
      <c r="L173" s="61">
        <v>351.39</v>
      </c>
      <c r="M173" s="60"/>
      <c r="N173" s="63">
        <v>18346.29</v>
      </c>
      <c r="EZ173" s="47"/>
      <c r="FA173" s="56"/>
      <c r="FB173" s="56"/>
      <c r="FC173" s="56"/>
      <c r="FE173" s="64" t="s">
        <v>123</v>
      </c>
      <c r="FG173" s="56"/>
    </row>
    <row r="174" spans="1:166" s="7" customFormat="1" ht="40.799999999999997" x14ac:dyDescent="0.3">
      <c r="A174" s="65"/>
      <c r="B174" s="58" t="s">
        <v>124</v>
      </c>
      <c r="C174" s="256" t="s">
        <v>125</v>
      </c>
      <c r="D174" s="256"/>
      <c r="E174" s="256"/>
      <c r="F174" s="59" t="s">
        <v>111</v>
      </c>
      <c r="G174" s="66">
        <v>65</v>
      </c>
      <c r="H174" s="62">
        <v>0.85</v>
      </c>
      <c r="I174" s="62">
        <v>55.25</v>
      </c>
      <c r="J174" s="68"/>
      <c r="K174" s="60"/>
      <c r="L174" s="61">
        <v>178.11</v>
      </c>
      <c r="M174" s="60"/>
      <c r="N174" s="63">
        <v>9299.3799999999992</v>
      </c>
      <c r="EZ174" s="47"/>
      <c r="FA174" s="56"/>
      <c r="FB174" s="56"/>
      <c r="FC174" s="56"/>
      <c r="FE174" s="64" t="s">
        <v>125</v>
      </c>
      <c r="FG174" s="56"/>
    </row>
    <row r="175" spans="1:166" s="7" customFormat="1" ht="14.4" x14ac:dyDescent="0.3">
      <c r="A175" s="75"/>
      <c r="B175" s="76"/>
      <c r="C175" s="258" t="s">
        <v>114</v>
      </c>
      <c r="D175" s="258"/>
      <c r="E175" s="258"/>
      <c r="F175" s="50"/>
      <c r="G175" s="51"/>
      <c r="H175" s="51"/>
      <c r="I175" s="51"/>
      <c r="J175" s="54"/>
      <c r="K175" s="51"/>
      <c r="L175" s="84">
        <v>40981.410000000003</v>
      </c>
      <c r="M175" s="72"/>
      <c r="N175" s="78">
        <v>432621.84</v>
      </c>
      <c r="EZ175" s="47"/>
      <c r="FA175" s="56"/>
      <c r="FB175" s="56"/>
      <c r="FC175" s="56"/>
      <c r="FG175" s="56" t="s">
        <v>114</v>
      </c>
    </row>
    <row r="176" spans="1:166" s="7" customFormat="1" ht="14.4" x14ac:dyDescent="0.3">
      <c r="A176" s="259" t="s">
        <v>191</v>
      </c>
      <c r="B176" s="260"/>
      <c r="C176" s="260"/>
      <c r="D176" s="260"/>
      <c r="E176" s="260"/>
      <c r="F176" s="260"/>
      <c r="G176" s="260"/>
      <c r="H176" s="260"/>
      <c r="I176" s="260"/>
      <c r="J176" s="260"/>
      <c r="K176" s="260"/>
      <c r="L176" s="260"/>
      <c r="M176" s="260"/>
      <c r="N176" s="261"/>
      <c r="EZ176" s="47"/>
      <c r="FA176" s="56"/>
      <c r="FB176" s="56"/>
      <c r="FC176" s="56"/>
      <c r="FG176" s="56"/>
      <c r="FJ176" s="94" t="s">
        <v>191</v>
      </c>
    </row>
    <row r="177" spans="1:167" s="7" customFormat="1" ht="51" x14ac:dyDescent="0.3">
      <c r="A177" s="48" t="s">
        <v>192</v>
      </c>
      <c r="B177" s="49" t="s">
        <v>193</v>
      </c>
      <c r="C177" s="258" t="s">
        <v>194</v>
      </c>
      <c r="D177" s="258"/>
      <c r="E177" s="258"/>
      <c r="F177" s="50" t="s">
        <v>195</v>
      </c>
      <c r="G177" s="51">
        <v>693.44200000000001</v>
      </c>
      <c r="H177" s="52">
        <v>1</v>
      </c>
      <c r="I177" s="86">
        <v>693.44200000000001</v>
      </c>
      <c r="J177" s="77">
        <v>3.28</v>
      </c>
      <c r="K177" s="51"/>
      <c r="L177" s="84">
        <v>2274.4899999999998</v>
      </c>
      <c r="M177" s="91">
        <v>15.71</v>
      </c>
      <c r="N177" s="78">
        <v>35732.239999999998</v>
      </c>
      <c r="EZ177" s="47"/>
      <c r="FA177" s="56" t="s">
        <v>194</v>
      </c>
      <c r="FB177" s="56" t="s">
        <v>0</v>
      </c>
      <c r="FC177" s="56" t="s">
        <v>0</v>
      </c>
      <c r="FG177" s="56"/>
      <c r="FJ177" s="94"/>
    </row>
    <row r="178" spans="1:167" s="7" customFormat="1" ht="14.4" x14ac:dyDescent="0.3">
      <c r="A178" s="75"/>
      <c r="B178" s="76"/>
      <c r="C178" s="258" t="s">
        <v>114</v>
      </c>
      <c r="D178" s="258"/>
      <c r="E178" s="258"/>
      <c r="F178" s="50"/>
      <c r="G178" s="51"/>
      <c r="H178" s="51"/>
      <c r="I178" s="51"/>
      <c r="J178" s="54"/>
      <c r="K178" s="51"/>
      <c r="L178" s="84">
        <v>2274.4899999999998</v>
      </c>
      <c r="M178" s="72"/>
      <c r="N178" s="78">
        <v>35732.239999999998</v>
      </c>
      <c r="EZ178" s="47"/>
      <c r="FA178" s="56"/>
      <c r="FB178" s="56"/>
      <c r="FC178" s="56"/>
      <c r="FG178" s="56" t="s">
        <v>114</v>
      </c>
      <c r="FJ178" s="94"/>
    </row>
    <row r="179" spans="1:167" s="7" customFormat="1" ht="40.799999999999997" x14ac:dyDescent="0.3">
      <c r="A179" s="48" t="s">
        <v>196</v>
      </c>
      <c r="B179" s="49" t="s">
        <v>197</v>
      </c>
      <c r="C179" s="258" t="s">
        <v>198</v>
      </c>
      <c r="D179" s="258"/>
      <c r="E179" s="258"/>
      <c r="F179" s="50" t="s">
        <v>195</v>
      </c>
      <c r="G179" s="51">
        <v>86.37</v>
      </c>
      <c r="H179" s="52">
        <v>1</v>
      </c>
      <c r="I179" s="91">
        <v>86.37</v>
      </c>
      <c r="J179" s="77">
        <v>8.39</v>
      </c>
      <c r="K179" s="51"/>
      <c r="L179" s="77">
        <v>724.64</v>
      </c>
      <c r="M179" s="91">
        <v>15.71</v>
      </c>
      <c r="N179" s="78">
        <v>11384.09</v>
      </c>
      <c r="EZ179" s="47"/>
      <c r="FA179" s="56" t="s">
        <v>198</v>
      </c>
      <c r="FB179" s="56" t="s">
        <v>0</v>
      </c>
      <c r="FC179" s="56" t="s">
        <v>0</v>
      </c>
      <c r="FG179" s="56"/>
      <c r="FJ179" s="94"/>
    </row>
    <row r="180" spans="1:167" s="7" customFormat="1" ht="14.4" x14ac:dyDescent="0.3">
      <c r="A180" s="75"/>
      <c r="B180" s="76"/>
      <c r="C180" s="258" t="s">
        <v>114</v>
      </c>
      <c r="D180" s="258"/>
      <c r="E180" s="258"/>
      <c r="F180" s="50"/>
      <c r="G180" s="51"/>
      <c r="H180" s="51"/>
      <c r="I180" s="51"/>
      <c r="J180" s="54"/>
      <c r="K180" s="51"/>
      <c r="L180" s="77">
        <v>724.64</v>
      </c>
      <c r="M180" s="72"/>
      <c r="N180" s="78">
        <v>11384.09</v>
      </c>
      <c r="EZ180" s="47"/>
      <c r="FA180" s="56"/>
      <c r="FB180" s="56"/>
      <c r="FC180" s="56"/>
      <c r="FG180" s="56" t="s">
        <v>114</v>
      </c>
      <c r="FJ180" s="94"/>
    </row>
    <row r="181" spans="1:167" s="7" customFormat="1" ht="30.6" x14ac:dyDescent="0.3">
      <c r="A181" s="48" t="s">
        <v>199</v>
      </c>
      <c r="B181" s="49" t="s">
        <v>200</v>
      </c>
      <c r="C181" s="258" t="s">
        <v>201</v>
      </c>
      <c r="D181" s="258"/>
      <c r="E181" s="258"/>
      <c r="F181" s="50" t="s">
        <v>195</v>
      </c>
      <c r="G181" s="51">
        <v>133.68</v>
      </c>
      <c r="H181" s="52">
        <v>1</v>
      </c>
      <c r="I181" s="91">
        <v>133.68</v>
      </c>
      <c r="J181" s="77">
        <v>10.88</v>
      </c>
      <c r="K181" s="51"/>
      <c r="L181" s="84">
        <v>1454.44</v>
      </c>
      <c r="M181" s="91">
        <v>15.71</v>
      </c>
      <c r="N181" s="78">
        <v>22849.25</v>
      </c>
      <c r="EZ181" s="47"/>
      <c r="FA181" s="56" t="s">
        <v>201</v>
      </c>
      <c r="FB181" s="56" t="s">
        <v>0</v>
      </c>
      <c r="FC181" s="56" t="s">
        <v>0</v>
      </c>
      <c r="FG181" s="56"/>
      <c r="FJ181" s="94"/>
    </row>
    <row r="182" spans="1:167" s="7" customFormat="1" ht="14.4" x14ac:dyDescent="0.3">
      <c r="A182" s="75"/>
      <c r="B182" s="76"/>
      <c r="C182" s="258" t="s">
        <v>114</v>
      </c>
      <c r="D182" s="258"/>
      <c r="E182" s="258"/>
      <c r="F182" s="50"/>
      <c r="G182" s="51"/>
      <c r="H182" s="51"/>
      <c r="I182" s="51"/>
      <c r="J182" s="54"/>
      <c r="K182" s="51"/>
      <c r="L182" s="84">
        <v>1454.44</v>
      </c>
      <c r="M182" s="72"/>
      <c r="N182" s="78">
        <v>22849.25</v>
      </c>
      <c r="EZ182" s="47"/>
      <c r="FA182" s="56"/>
      <c r="FB182" s="56"/>
      <c r="FC182" s="56"/>
      <c r="FG182" s="56" t="s">
        <v>114</v>
      </c>
      <c r="FJ182" s="94"/>
    </row>
    <row r="183" spans="1:167" s="7" customFormat="1" ht="40.799999999999997" x14ac:dyDescent="0.3">
      <c r="A183" s="48" t="s">
        <v>202</v>
      </c>
      <c r="B183" s="49" t="s">
        <v>203</v>
      </c>
      <c r="C183" s="258" t="s">
        <v>204</v>
      </c>
      <c r="D183" s="258"/>
      <c r="E183" s="258"/>
      <c r="F183" s="50" t="s">
        <v>195</v>
      </c>
      <c r="G183" s="51">
        <v>913.49199999999996</v>
      </c>
      <c r="H183" s="52">
        <v>1</v>
      </c>
      <c r="I183" s="86">
        <v>913.49199999999996</v>
      </c>
      <c r="J183" s="77">
        <v>3.86</v>
      </c>
      <c r="K183" s="51"/>
      <c r="L183" s="84">
        <v>3526.08</v>
      </c>
      <c r="M183" s="91">
        <v>16.22</v>
      </c>
      <c r="N183" s="78">
        <v>57193.02</v>
      </c>
      <c r="EZ183" s="47"/>
      <c r="FA183" s="56" t="s">
        <v>204</v>
      </c>
      <c r="FB183" s="56" t="s">
        <v>0</v>
      </c>
      <c r="FC183" s="56" t="s">
        <v>0</v>
      </c>
      <c r="FG183" s="56"/>
      <c r="FJ183" s="94"/>
    </row>
    <row r="184" spans="1:167" s="7" customFormat="1" ht="14.4" x14ac:dyDescent="0.3">
      <c r="A184" s="75"/>
      <c r="B184" s="76"/>
      <c r="C184" s="258" t="s">
        <v>114</v>
      </c>
      <c r="D184" s="258"/>
      <c r="E184" s="258"/>
      <c r="F184" s="50"/>
      <c r="G184" s="51"/>
      <c r="H184" s="51"/>
      <c r="I184" s="51"/>
      <c r="J184" s="54"/>
      <c r="K184" s="51"/>
      <c r="L184" s="84">
        <v>3526.08</v>
      </c>
      <c r="M184" s="72"/>
      <c r="N184" s="78">
        <v>57193.02</v>
      </c>
      <c r="EZ184" s="47"/>
      <c r="FA184" s="56"/>
      <c r="FB184" s="56"/>
      <c r="FC184" s="56"/>
      <c r="FG184" s="56" t="s">
        <v>114</v>
      </c>
      <c r="FJ184" s="94"/>
    </row>
    <row r="185" spans="1:167" s="7" customFormat="1" ht="0" hidden="1" customHeight="1" x14ac:dyDescent="0.3">
      <c r="A185" s="95"/>
      <c r="B185" s="56"/>
      <c r="C185" s="56"/>
      <c r="D185" s="56"/>
      <c r="E185" s="56"/>
      <c r="F185" s="96"/>
      <c r="G185" s="96"/>
      <c r="H185" s="96"/>
      <c r="I185" s="96"/>
      <c r="J185" s="97"/>
      <c r="K185" s="96"/>
      <c r="L185" s="97"/>
      <c r="M185" s="60"/>
      <c r="N185" s="97"/>
      <c r="EZ185" s="47"/>
      <c r="FA185" s="56"/>
      <c r="FB185" s="56"/>
      <c r="FC185" s="56"/>
      <c r="FG185" s="56"/>
      <c r="FJ185" s="94"/>
    </row>
    <row r="186" spans="1:167" s="7" customFormat="1" ht="14.4" x14ac:dyDescent="0.3">
      <c r="A186" s="98"/>
      <c r="B186" s="99"/>
      <c r="C186" s="258" t="s">
        <v>205</v>
      </c>
      <c r="D186" s="258"/>
      <c r="E186" s="258"/>
      <c r="F186" s="258"/>
      <c r="G186" s="258"/>
      <c r="H186" s="258"/>
      <c r="I186" s="258"/>
      <c r="J186" s="258"/>
      <c r="K186" s="258"/>
      <c r="L186" s="100">
        <v>2310445.17</v>
      </c>
      <c r="M186" s="101"/>
      <c r="N186" s="102">
        <v>22941481.920000002</v>
      </c>
      <c r="EZ186" s="47"/>
      <c r="FA186" s="56"/>
      <c r="FB186" s="56"/>
      <c r="FC186" s="56"/>
      <c r="FG186" s="56"/>
      <c r="FJ186" s="94"/>
      <c r="FK186" s="56" t="s">
        <v>205</v>
      </c>
    </row>
    <row r="187" spans="1:167" s="7" customFormat="1" ht="14.4" x14ac:dyDescent="0.3">
      <c r="A187" s="266" t="s">
        <v>206</v>
      </c>
      <c r="B187" s="267"/>
      <c r="C187" s="267"/>
      <c r="D187" s="267"/>
      <c r="E187" s="267"/>
      <c r="F187" s="267"/>
      <c r="G187" s="267"/>
      <c r="H187" s="267"/>
      <c r="I187" s="267"/>
      <c r="J187" s="267"/>
      <c r="K187" s="267"/>
      <c r="L187" s="267"/>
      <c r="M187" s="267"/>
      <c r="N187" s="268"/>
      <c r="EZ187" s="47" t="s">
        <v>206</v>
      </c>
      <c r="FA187" s="56"/>
      <c r="FB187" s="56"/>
      <c r="FC187" s="56"/>
      <c r="FG187" s="56"/>
      <c r="FJ187" s="94"/>
      <c r="FK187" s="56"/>
    </row>
    <row r="188" spans="1:167" s="7" customFormat="1" ht="30.6" x14ac:dyDescent="0.3">
      <c r="A188" s="48" t="s">
        <v>207</v>
      </c>
      <c r="B188" s="49" t="s">
        <v>208</v>
      </c>
      <c r="C188" s="258" t="s">
        <v>209</v>
      </c>
      <c r="D188" s="258"/>
      <c r="E188" s="258"/>
      <c r="F188" s="50" t="s">
        <v>210</v>
      </c>
      <c r="G188" s="51">
        <v>1</v>
      </c>
      <c r="H188" s="52">
        <v>1</v>
      </c>
      <c r="I188" s="52">
        <v>1</v>
      </c>
      <c r="J188" s="54"/>
      <c r="K188" s="51"/>
      <c r="L188" s="54"/>
      <c r="M188" s="51"/>
      <c r="N188" s="55"/>
      <c r="EZ188" s="47"/>
      <c r="FA188" s="56" t="s">
        <v>209</v>
      </c>
      <c r="FB188" s="56" t="s">
        <v>0</v>
      </c>
      <c r="FC188" s="56" t="s">
        <v>0</v>
      </c>
      <c r="FG188" s="56"/>
      <c r="FJ188" s="94"/>
      <c r="FK188" s="56"/>
    </row>
    <row r="189" spans="1:167" s="7" customFormat="1" ht="14.4" x14ac:dyDescent="0.3">
      <c r="A189" s="57"/>
      <c r="B189" s="58" t="s">
        <v>18</v>
      </c>
      <c r="C189" s="256" t="s">
        <v>104</v>
      </c>
      <c r="D189" s="256"/>
      <c r="E189" s="256"/>
      <c r="F189" s="59"/>
      <c r="G189" s="60"/>
      <c r="H189" s="60"/>
      <c r="I189" s="60"/>
      <c r="J189" s="61">
        <v>298.64</v>
      </c>
      <c r="K189" s="60"/>
      <c r="L189" s="61">
        <v>298.64</v>
      </c>
      <c r="M189" s="62">
        <v>52.21</v>
      </c>
      <c r="N189" s="63">
        <v>15591.99</v>
      </c>
      <c r="EZ189" s="47"/>
      <c r="FA189" s="56"/>
      <c r="FB189" s="56"/>
      <c r="FC189" s="56"/>
      <c r="FD189" s="64" t="s">
        <v>104</v>
      </c>
      <c r="FG189" s="56"/>
      <c r="FJ189" s="94"/>
      <c r="FK189" s="56"/>
    </row>
    <row r="190" spans="1:167" s="7" customFormat="1" ht="14.4" x14ac:dyDescent="0.3">
      <c r="A190" s="57"/>
      <c r="B190" s="58" t="s">
        <v>115</v>
      </c>
      <c r="C190" s="256" t="s">
        <v>119</v>
      </c>
      <c r="D190" s="256"/>
      <c r="E190" s="256"/>
      <c r="F190" s="59"/>
      <c r="G190" s="60"/>
      <c r="H190" s="60"/>
      <c r="I190" s="60"/>
      <c r="J190" s="61">
        <v>128.02000000000001</v>
      </c>
      <c r="K190" s="60"/>
      <c r="L190" s="61">
        <v>128.02000000000001</v>
      </c>
      <c r="M190" s="62">
        <v>15.71</v>
      </c>
      <c r="N190" s="63">
        <v>2011.19</v>
      </c>
      <c r="EZ190" s="47"/>
      <c r="FA190" s="56"/>
      <c r="FB190" s="56"/>
      <c r="FC190" s="56"/>
      <c r="FD190" s="64" t="s">
        <v>119</v>
      </c>
      <c r="FG190" s="56"/>
      <c r="FJ190" s="94"/>
      <c r="FK190" s="56"/>
    </row>
    <row r="191" spans="1:167" s="7" customFormat="1" ht="14.4" x14ac:dyDescent="0.3">
      <c r="A191" s="57"/>
      <c r="B191" s="58" t="s">
        <v>13</v>
      </c>
      <c r="C191" s="256" t="s">
        <v>120</v>
      </c>
      <c r="D191" s="256"/>
      <c r="E191" s="256"/>
      <c r="F191" s="59"/>
      <c r="G191" s="60"/>
      <c r="H191" s="60"/>
      <c r="I191" s="60"/>
      <c r="J191" s="61">
        <v>19.84</v>
      </c>
      <c r="K191" s="60"/>
      <c r="L191" s="61">
        <v>19.84</v>
      </c>
      <c r="M191" s="62">
        <v>52.21</v>
      </c>
      <c r="N191" s="63">
        <v>1035.8499999999999</v>
      </c>
      <c r="EZ191" s="47"/>
      <c r="FA191" s="56"/>
      <c r="FB191" s="56"/>
      <c r="FC191" s="56"/>
      <c r="FD191" s="64" t="s">
        <v>120</v>
      </c>
      <c r="FG191" s="56"/>
      <c r="FJ191" s="94"/>
      <c r="FK191" s="56"/>
    </row>
    <row r="192" spans="1:167" s="7" customFormat="1" ht="14.4" x14ac:dyDescent="0.3">
      <c r="A192" s="65"/>
      <c r="B192" s="58"/>
      <c r="C192" s="256" t="s">
        <v>105</v>
      </c>
      <c r="D192" s="256"/>
      <c r="E192" s="256"/>
      <c r="F192" s="59" t="s">
        <v>106</v>
      </c>
      <c r="G192" s="62">
        <v>35.01</v>
      </c>
      <c r="H192" s="60"/>
      <c r="I192" s="62">
        <v>35.01</v>
      </c>
      <c r="J192" s="68"/>
      <c r="K192" s="60"/>
      <c r="L192" s="68"/>
      <c r="M192" s="60"/>
      <c r="N192" s="69"/>
      <c r="EZ192" s="47"/>
      <c r="FA192" s="56"/>
      <c r="FB192" s="56"/>
      <c r="FC192" s="56"/>
      <c r="FE192" s="64" t="s">
        <v>105</v>
      </c>
      <c r="FG192" s="56"/>
      <c r="FJ192" s="94"/>
      <c r="FK192" s="56"/>
    </row>
    <row r="193" spans="1:167" s="7" customFormat="1" ht="14.4" x14ac:dyDescent="0.3">
      <c r="A193" s="65"/>
      <c r="B193" s="58"/>
      <c r="C193" s="256" t="s">
        <v>121</v>
      </c>
      <c r="D193" s="256"/>
      <c r="E193" s="256"/>
      <c r="F193" s="59" t="s">
        <v>106</v>
      </c>
      <c r="G193" s="62">
        <v>1.71</v>
      </c>
      <c r="H193" s="60"/>
      <c r="I193" s="62">
        <v>1.71</v>
      </c>
      <c r="J193" s="68"/>
      <c r="K193" s="60"/>
      <c r="L193" s="68"/>
      <c r="M193" s="60"/>
      <c r="N193" s="69"/>
      <c r="EZ193" s="47"/>
      <c r="FA193" s="56"/>
      <c r="FB193" s="56"/>
      <c r="FC193" s="56"/>
      <c r="FE193" s="64" t="s">
        <v>121</v>
      </c>
      <c r="FG193" s="56"/>
      <c r="FJ193" s="94"/>
      <c r="FK193" s="56"/>
    </row>
    <row r="194" spans="1:167" s="7" customFormat="1" ht="14.4" x14ac:dyDescent="0.3">
      <c r="A194" s="70"/>
      <c r="B194" s="58"/>
      <c r="C194" s="262" t="s">
        <v>107</v>
      </c>
      <c r="D194" s="262"/>
      <c r="E194" s="262"/>
      <c r="F194" s="71"/>
      <c r="G194" s="72"/>
      <c r="H194" s="72"/>
      <c r="I194" s="72"/>
      <c r="J194" s="73">
        <v>426.66</v>
      </c>
      <c r="K194" s="72"/>
      <c r="L194" s="73">
        <v>426.66</v>
      </c>
      <c r="M194" s="72"/>
      <c r="N194" s="74">
        <v>17603.18</v>
      </c>
      <c r="EZ194" s="47"/>
      <c r="FA194" s="56"/>
      <c r="FB194" s="56"/>
      <c r="FC194" s="56"/>
      <c r="FF194" s="64" t="s">
        <v>107</v>
      </c>
      <c r="FG194" s="56"/>
      <c r="FJ194" s="94"/>
      <c r="FK194" s="56"/>
    </row>
    <row r="195" spans="1:167" s="7" customFormat="1" ht="14.4" x14ac:dyDescent="0.3">
      <c r="A195" s="65"/>
      <c r="B195" s="58"/>
      <c r="C195" s="256" t="s">
        <v>108</v>
      </c>
      <c r="D195" s="256"/>
      <c r="E195" s="256"/>
      <c r="F195" s="59"/>
      <c r="G195" s="60"/>
      <c r="H195" s="60"/>
      <c r="I195" s="60"/>
      <c r="J195" s="68"/>
      <c r="K195" s="60"/>
      <c r="L195" s="61">
        <v>318.48</v>
      </c>
      <c r="M195" s="60"/>
      <c r="N195" s="63">
        <v>16627.84</v>
      </c>
      <c r="EZ195" s="47"/>
      <c r="FA195" s="56"/>
      <c r="FB195" s="56"/>
      <c r="FC195" s="56"/>
      <c r="FE195" s="64" t="s">
        <v>108</v>
      </c>
      <c r="FG195" s="56"/>
      <c r="FJ195" s="94"/>
      <c r="FK195" s="56"/>
    </row>
    <row r="196" spans="1:167" s="7" customFormat="1" ht="20.399999999999999" x14ac:dyDescent="0.3">
      <c r="A196" s="65"/>
      <c r="B196" s="58" t="s">
        <v>122</v>
      </c>
      <c r="C196" s="256" t="s">
        <v>123</v>
      </c>
      <c r="D196" s="256"/>
      <c r="E196" s="256"/>
      <c r="F196" s="59" t="s">
        <v>111</v>
      </c>
      <c r="G196" s="66">
        <v>109</v>
      </c>
      <c r="H196" s="60"/>
      <c r="I196" s="66">
        <v>109</v>
      </c>
      <c r="J196" s="68"/>
      <c r="K196" s="60"/>
      <c r="L196" s="61">
        <v>347.14</v>
      </c>
      <c r="M196" s="60"/>
      <c r="N196" s="63">
        <v>18124.349999999999</v>
      </c>
      <c r="EZ196" s="47"/>
      <c r="FA196" s="56"/>
      <c r="FB196" s="56"/>
      <c r="FC196" s="56"/>
      <c r="FE196" s="64" t="s">
        <v>123</v>
      </c>
      <c r="FG196" s="56"/>
      <c r="FJ196" s="94"/>
      <c r="FK196" s="56"/>
    </row>
    <row r="197" spans="1:167" s="7" customFormat="1" ht="40.799999999999997" x14ac:dyDescent="0.3">
      <c r="A197" s="65"/>
      <c r="B197" s="58" t="s">
        <v>124</v>
      </c>
      <c r="C197" s="256" t="s">
        <v>125</v>
      </c>
      <c r="D197" s="256"/>
      <c r="E197" s="256"/>
      <c r="F197" s="59" t="s">
        <v>111</v>
      </c>
      <c r="G197" s="66">
        <v>65</v>
      </c>
      <c r="H197" s="62">
        <v>0.85</v>
      </c>
      <c r="I197" s="62">
        <v>55.25</v>
      </c>
      <c r="J197" s="68"/>
      <c r="K197" s="60"/>
      <c r="L197" s="61">
        <v>175.96</v>
      </c>
      <c r="M197" s="60"/>
      <c r="N197" s="63">
        <v>9186.8799999999992</v>
      </c>
      <c r="EZ197" s="47"/>
      <c r="FA197" s="56"/>
      <c r="FB197" s="56"/>
      <c r="FC197" s="56"/>
      <c r="FE197" s="64" t="s">
        <v>125</v>
      </c>
      <c r="FG197" s="56"/>
      <c r="FJ197" s="94"/>
      <c r="FK197" s="56"/>
    </row>
    <row r="198" spans="1:167" s="7" customFormat="1" ht="14.4" x14ac:dyDescent="0.3">
      <c r="A198" s="75"/>
      <c r="B198" s="76"/>
      <c r="C198" s="258" t="s">
        <v>114</v>
      </c>
      <c r="D198" s="258"/>
      <c r="E198" s="258"/>
      <c r="F198" s="50"/>
      <c r="G198" s="51"/>
      <c r="H198" s="51"/>
      <c r="I198" s="51"/>
      <c r="J198" s="54"/>
      <c r="K198" s="51"/>
      <c r="L198" s="77">
        <v>949.76</v>
      </c>
      <c r="M198" s="72"/>
      <c r="N198" s="78">
        <v>44914.41</v>
      </c>
      <c r="EZ198" s="47"/>
      <c r="FA198" s="56"/>
      <c r="FB198" s="56"/>
      <c r="FC198" s="56"/>
      <c r="FG198" s="56" t="s">
        <v>114</v>
      </c>
      <c r="FJ198" s="94"/>
      <c r="FK198" s="56"/>
    </row>
    <row r="199" spans="1:167" s="7" customFormat="1" ht="30.6" x14ac:dyDescent="0.3">
      <c r="A199" s="48" t="s">
        <v>211</v>
      </c>
      <c r="B199" s="49" t="s">
        <v>197</v>
      </c>
      <c r="C199" s="258" t="s">
        <v>212</v>
      </c>
      <c r="D199" s="258"/>
      <c r="E199" s="258"/>
      <c r="F199" s="50" t="s">
        <v>195</v>
      </c>
      <c r="G199" s="51">
        <v>8.6199999999999992</v>
      </c>
      <c r="H199" s="52">
        <v>1</v>
      </c>
      <c r="I199" s="91">
        <v>8.6199999999999992</v>
      </c>
      <c r="J199" s="77">
        <v>8.39</v>
      </c>
      <c r="K199" s="51"/>
      <c r="L199" s="77">
        <v>72.319999999999993</v>
      </c>
      <c r="M199" s="91">
        <v>15.71</v>
      </c>
      <c r="N199" s="78">
        <v>1136.1500000000001</v>
      </c>
      <c r="EZ199" s="47"/>
      <c r="FA199" s="56" t="s">
        <v>212</v>
      </c>
      <c r="FB199" s="56" t="s">
        <v>0</v>
      </c>
      <c r="FC199" s="56" t="s">
        <v>0</v>
      </c>
      <c r="FG199" s="56"/>
      <c r="FJ199" s="94"/>
      <c r="FK199" s="56"/>
    </row>
    <row r="200" spans="1:167" s="7" customFormat="1" ht="14.4" x14ac:dyDescent="0.3">
      <c r="A200" s="75"/>
      <c r="B200" s="76"/>
      <c r="C200" s="258" t="s">
        <v>114</v>
      </c>
      <c r="D200" s="258"/>
      <c r="E200" s="258"/>
      <c r="F200" s="50"/>
      <c r="G200" s="51"/>
      <c r="H200" s="51"/>
      <c r="I200" s="51"/>
      <c r="J200" s="54"/>
      <c r="K200" s="51"/>
      <c r="L200" s="77">
        <v>72.319999999999993</v>
      </c>
      <c r="M200" s="72"/>
      <c r="N200" s="78">
        <v>1136.1500000000001</v>
      </c>
      <c r="EZ200" s="47"/>
      <c r="FA200" s="56"/>
      <c r="FB200" s="56"/>
      <c r="FC200" s="56"/>
      <c r="FG200" s="56" t="s">
        <v>114</v>
      </c>
      <c r="FJ200" s="94"/>
      <c r="FK200" s="56"/>
    </row>
    <row r="201" spans="1:167" s="7" customFormat="1" ht="30.6" x14ac:dyDescent="0.3">
      <c r="A201" s="48" t="s">
        <v>213</v>
      </c>
      <c r="B201" s="49" t="s">
        <v>200</v>
      </c>
      <c r="C201" s="258" t="s">
        <v>214</v>
      </c>
      <c r="D201" s="258"/>
      <c r="E201" s="258"/>
      <c r="F201" s="50" t="s">
        <v>195</v>
      </c>
      <c r="G201" s="51">
        <v>5.04</v>
      </c>
      <c r="H201" s="52">
        <v>1</v>
      </c>
      <c r="I201" s="91">
        <v>5.04</v>
      </c>
      <c r="J201" s="77">
        <v>10.88</v>
      </c>
      <c r="K201" s="51"/>
      <c r="L201" s="77">
        <v>54.84</v>
      </c>
      <c r="M201" s="91">
        <v>15.71</v>
      </c>
      <c r="N201" s="103">
        <v>861.54</v>
      </c>
      <c r="EZ201" s="47"/>
      <c r="FA201" s="56" t="s">
        <v>214</v>
      </c>
      <c r="FB201" s="56" t="s">
        <v>0</v>
      </c>
      <c r="FC201" s="56" t="s">
        <v>0</v>
      </c>
      <c r="FG201" s="56"/>
      <c r="FJ201" s="94"/>
      <c r="FK201" s="56"/>
    </row>
    <row r="202" spans="1:167" s="7" customFormat="1" ht="14.4" x14ac:dyDescent="0.3">
      <c r="A202" s="75"/>
      <c r="B202" s="76"/>
      <c r="C202" s="258" t="s">
        <v>114</v>
      </c>
      <c r="D202" s="258"/>
      <c r="E202" s="258"/>
      <c r="F202" s="50"/>
      <c r="G202" s="51"/>
      <c r="H202" s="51"/>
      <c r="I202" s="51"/>
      <c r="J202" s="54"/>
      <c r="K202" s="51"/>
      <c r="L202" s="77">
        <v>54.84</v>
      </c>
      <c r="M202" s="72"/>
      <c r="N202" s="103">
        <v>861.54</v>
      </c>
      <c r="EZ202" s="47"/>
      <c r="FA202" s="56"/>
      <c r="FB202" s="56"/>
      <c r="FC202" s="56"/>
      <c r="FG202" s="56" t="s">
        <v>114</v>
      </c>
      <c r="FJ202" s="94"/>
      <c r="FK202" s="56"/>
    </row>
    <row r="203" spans="1:167" s="7" customFormat="1" ht="40.799999999999997" x14ac:dyDescent="0.3">
      <c r="A203" s="48" t="s">
        <v>215</v>
      </c>
      <c r="B203" s="49" t="s">
        <v>203</v>
      </c>
      <c r="C203" s="258" t="s">
        <v>204</v>
      </c>
      <c r="D203" s="258"/>
      <c r="E203" s="258"/>
      <c r="F203" s="50" t="s">
        <v>195</v>
      </c>
      <c r="G203" s="51">
        <v>13.66</v>
      </c>
      <c r="H203" s="52">
        <v>1</v>
      </c>
      <c r="I203" s="91">
        <v>13.66</v>
      </c>
      <c r="J203" s="77">
        <v>3.86</v>
      </c>
      <c r="K203" s="51"/>
      <c r="L203" s="77">
        <v>52.73</v>
      </c>
      <c r="M203" s="91">
        <v>16.22</v>
      </c>
      <c r="N203" s="103">
        <v>855.28</v>
      </c>
      <c r="EZ203" s="47"/>
      <c r="FA203" s="56" t="s">
        <v>204</v>
      </c>
      <c r="FB203" s="56" t="s">
        <v>0</v>
      </c>
      <c r="FC203" s="56" t="s">
        <v>0</v>
      </c>
      <c r="FG203" s="56"/>
      <c r="FJ203" s="94"/>
      <c r="FK203" s="56"/>
    </row>
    <row r="204" spans="1:167" s="7" customFormat="1" ht="14.4" x14ac:dyDescent="0.3">
      <c r="A204" s="75"/>
      <c r="B204" s="76"/>
      <c r="C204" s="258" t="s">
        <v>114</v>
      </c>
      <c r="D204" s="258"/>
      <c r="E204" s="258"/>
      <c r="F204" s="50"/>
      <c r="G204" s="51"/>
      <c r="H204" s="51"/>
      <c r="I204" s="51"/>
      <c r="J204" s="54"/>
      <c r="K204" s="51"/>
      <c r="L204" s="77">
        <v>52.73</v>
      </c>
      <c r="M204" s="72"/>
      <c r="N204" s="103">
        <v>855.28</v>
      </c>
      <c r="EZ204" s="47"/>
      <c r="FA204" s="56"/>
      <c r="FB204" s="56"/>
      <c r="FC204" s="56"/>
      <c r="FG204" s="56" t="s">
        <v>114</v>
      </c>
      <c r="FJ204" s="94"/>
      <c r="FK204" s="56"/>
    </row>
    <row r="205" spans="1:167" s="7" customFormat="1" ht="0" hidden="1" customHeight="1" x14ac:dyDescent="0.3">
      <c r="A205" s="95"/>
      <c r="B205" s="56"/>
      <c r="C205" s="56"/>
      <c r="D205" s="56"/>
      <c r="E205" s="56"/>
      <c r="F205" s="96"/>
      <c r="G205" s="96"/>
      <c r="H205" s="96"/>
      <c r="I205" s="96"/>
      <c r="J205" s="97"/>
      <c r="K205" s="96"/>
      <c r="L205" s="97"/>
      <c r="M205" s="60"/>
      <c r="N205" s="97"/>
      <c r="EZ205" s="47"/>
      <c r="FA205" s="56"/>
      <c r="FB205" s="56"/>
      <c r="FC205" s="56"/>
      <c r="FG205" s="56"/>
      <c r="FJ205" s="94"/>
      <c r="FK205" s="56"/>
    </row>
    <row r="206" spans="1:167" s="7" customFormat="1" ht="14.4" x14ac:dyDescent="0.3">
      <c r="A206" s="98"/>
      <c r="B206" s="99"/>
      <c r="C206" s="258" t="s">
        <v>216</v>
      </c>
      <c r="D206" s="258"/>
      <c r="E206" s="258"/>
      <c r="F206" s="258"/>
      <c r="G206" s="258"/>
      <c r="H206" s="258"/>
      <c r="I206" s="258"/>
      <c r="J206" s="258"/>
      <c r="K206" s="258"/>
      <c r="L206" s="100">
        <v>1129.6500000000001</v>
      </c>
      <c r="M206" s="101"/>
      <c r="N206" s="102">
        <v>47767.38</v>
      </c>
      <c r="EZ206" s="47"/>
      <c r="FA206" s="56"/>
      <c r="FB206" s="56"/>
      <c r="FC206" s="56"/>
      <c r="FG206" s="56"/>
      <c r="FJ206" s="94"/>
      <c r="FK206" s="56" t="s">
        <v>216</v>
      </c>
    </row>
    <row r="207" spans="1:167" s="7" customFormat="1" ht="14.4" x14ac:dyDescent="0.3">
      <c r="A207" s="266" t="s">
        <v>217</v>
      </c>
      <c r="B207" s="267"/>
      <c r="C207" s="267"/>
      <c r="D207" s="267"/>
      <c r="E207" s="267"/>
      <c r="F207" s="267"/>
      <c r="G207" s="267"/>
      <c r="H207" s="267"/>
      <c r="I207" s="267"/>
      <c r="J207" s="267"/>
      <c r="K207" s="267"/>
      <c r="L207" s="267"/>
      <c r="M207" s="267"/>
      <c r="N207" s="268"/>
      <c r="EZ207" s="47" t="s">
        <v>217</v>
      </c>
      <c r="FA207" s="56"/>
      <c r="FB207" s="56"/>
      <c r="FC207" s="56"/>
      <c r="FG207" s="56"/>
      <c r="FJ207" s="94"/>
      <c r="FK207" s="56"/>
    </row>
    <row r="208" spans="1:167" s="7" customFormat="1" ht="30.6" x14ac:dyDescent="0.3">
      <c r="A208" s="48" t="s">
        <v>218</v>
      </c>
      <c r="B208" s="49" t="s">
        <v>208</v>
      </c>
      <c r="C208" s="258" t="s">
        <v>209</v>
      </c>
      <c r="D208" s="258"/>
      <c r="E208" s="258"/>
      <c r="F208" s="50" t="s">
        <v>210</v>
      </c>
      <c r="G208" s="51">
        <v>1</v>
      </c>
      <c r="H208" s="52">
        <v>1</v>
      </c>
      <c r="I208" s="52">
        <v>1</v>
      </c>
      <c r="J208" s="54"/>
      <c r="K208" s="51"/>
      <c r="L208" s="54"/>
      <c r="M208" s="51"/>
      <c r="N208" s="55"/>
      <c r="EZ208" s="47"/>
      <c r="FA208" s="56" t="s">
        <v>209</v>
      </c>
      <c r="FB208" s="56" t="s">
        <v>0</v>
      </c>
      <c r="FC208" s="56" t="s">
        <v>0</v>
      </c>
      <c r="FG208" s="56"/>
      <c r="FJ208" s="94"/>
      <c r="FK208" s="56"/>
    </row>
    <row r="209" spans="1:167" s="7" customFormat="1" ht="14.4" x14ac:dyDescent="0.3">
      <c r="A209" s="57"/>
      <c r="B209" s="58" t="s">
        <v>18</v>
      </c>
      <c r="C209" s="256" t="s">
        <v>104</v>
      </c>
      <c r="D209" s="256"/>
      <c r="E209" s="256"/>
      <c r="F209" s="59"/>
      <c r="G209" s="60"/>
      <c r="H209" s="60"/>
      <c r="I209" s="60"/>
      <c r="J209" s="61">
        <v>298.64</v>
      </c>
      <c r="K209" s="60"/>
      <c r="L209" s="61">
        <v>298.64</v>
      </c>
      <c r="M209" s="62">
        <v>52.21</v>
      </c>
      <c r="N209" s="63">
        <v>15591.99</v>
      </c>
      <c r="EZ209" s="47"/>
      <c r="FA209" s="56"/>
      <c r="FB209" s="56"/>
      <c r="FC209" s="56"/>
      <c r="FD209" s="64" t="s">
        <v>104</v>
      </c>
      <c r="FG209" s="56"/>
      <c r="FJ209" s="94"/>
      <c r="FK209" s="56"/>
    </row>
    <row r="210" spans="1:167" s="7" customFormat="1" ht="14.4" x14ac:dyDescent="0.3">
      <c r="A210" s="57"/>
      <c r="B210" s="58" t="s">
        <v>115</v>
      </c>
      <c r="C210" s="256" t="s">
        <v>119</v>
      </c>
      <c r="D210" s="256"/>
      <c r="E210" s="256"/>
      <c r="F210" s="59"/>
      <c r="G210" s="60"/>
      <c r="H210" s="60"/>
      <c r="I210" s="60"/>
      <c r="J210" s="61">
        <v>128.02000000000001</v>
      </c>
      <c r="K210" s="60"/>
      <c r="L210" s="61">
        <v>128.02000000000001</v>
      </c>
      <c r="M210" s="62">
        <v>15.71</v>
      </c>
      <c r="N210" s="63">
        <v>2011.19</v>
      </c>
      <c r="EZ210" s="47"/>
      <c r="FA210" s="56"/>
      <c r="FB210" s="56"/>
      <c r="FC210" s="56"/>
      <c r="FD210" s="64" t="s">
        <v>119</v>
      </c>
      <c r="FG210" s="56"/>
      <c r="FJ210" s="94"/>
      <c r="FK210" s="56"/>
    </row>
    <row r="211" spans="1:167" s="7" customFormat="1" ht="14.4" x14ac:dyDescent="0.3">
      <c r="A211" s="57"/>
      <c r="B211" s="58" t="s">
        <v>13</v>
      </c>
      <c r="C211" s="256" t="s">
        <v>120</v>
      </c>
      <c r="D211" s="256"/>
      <c r="E211" s="256"/>
      <c r="F211" s="59"/>
      <c r="G211" s="60"/>
      <c r="H211" s="60"/>
      <c r="I211" s="60"/>
      <c r="J211" s="61">
        <v>19.84</v>
      </c>
      <c r="K211" s="60"/>
      <c r="L211" s="61">
        <v>19.84</v>
      </c>
      <c r="M211" s="62">
        <v>52.21</v>
      </c>
      <c r="N211" s="63">
        <v>1035.8499999999999</v>
      </c>
      <c r="EZ211" s="47"/>
      <c r="FA211" s="56"/>
      <c r="FB211" s="56"/>
      <c r="FC211" s="56"/>
      <c r="FD211" s="64" t="s">
        <v>120</v>
      </c>
      <c r="FG211" s="56"/>
      <c r="FJ211" s="94"/>
      <c r="FK211" s="56"/>
    </row>
    <row r="212" spans="1:167" s="7" customFormat="1" ht="14.4" x14ac:dyDescent="0.3">
      <c r="A212" s="65"/>
      <c r="B212" s="58"/>
      <c r="C212" s="256" t="s">
        <v>105</v>
      </c>
      <c r="D212" s="256"/>
      <c r="E212" s="256"/>
      <c r="F212" s="59" t="s">
        <v>106</v>
      </c>
      <c r="G212" s="62">
        <v>35.01</v>
      </c>
      <c r="H212" s="60"/>
      <c r="I212" s="62">
        <v>35.01</v>
      </c>
      <c r="J212" s="68"/>
      <c r="K212" s="60"/>
      <c r="L212" s="68"/>
      <c r="M212" s="60"/>
      <c r="N212" s="69"/>
      <c r="EZ212" s="47"/>
      <c r="FA212" s="56"/>
      <c r="FB212" s="56"/>
      <c r="FC212" s="56"/>
      <c r="FE212" s="64" t="s">
        <v>105</v>
      </c>
      <c r="FG212" s="56"/>
      <c r="FJ212" s="94"/>
      <c r="FK212" s="56"/>
    </row>
    <row r="213" spans="1:167" s="7" customFormat="1" ht="14.4" x14ac:dyDescent="0.3">
      <c r="A213" s="65"/>
      <c r="B213" s="58"/>
      <c r="C213" s="256" t="s">
        <v>121</v>
      </c>
      <c r="D213" s="256"/>
      <c r="E213" s="256"/>
      <c r="F213" s="59" t="s">
        <v>106</v>
      </c>
      <c r="G213" s="62">
        <v>1.71</v>
      </c>
      <c r="H213" s="60"/>
      <c r="I213" s="62">
        <v>1.71</v>
      </c>
      <c r="J213" s="68"/>
      <c r="K213" s="60"/>
      <c r="L213" s="68"/>
      <c r="M213" s="60"/>
      <c r="N213" s="69"/>
      <c r="EZ213" s="47"/>
      <c r="FA213" s="56"/>
      <c r="FB213" s="56"/>
      <c r="FC213" s="56"/>
      <c r="FE213" s="64" t="s">
        <v>121</v>
      </c>
      <c r="FG213" s="56"/>
      <c r="FJ213" s="94"/>
      <c r="FK213" s="56"/>
    </row>
    <row r="214" spans="1:167" s="7" customFormat="1" ht="14.4" x14ac:dyDescent="0.3">
      <c r="A214" s="70"/>
      <c r="B214" s="58"/>
      <c r="C214" s="262" t="s">
        <v>107</v>
      </c>
      <c r="D214" s="262"/>
      <c r="E214" s="262"/>
      <c r="F214" s="71"/>
      <c r="G214" s="72"/>
      <c r="H214" s="72"/>
      <c r="I214" s="72"/>
      <c r="J214" s="73">
        <v>426.66</v>
      </c>
      <c r="K214" s="72"/>
      <c r="L214" s="73">
        <v>426.66</v>
      </c>
      <c r="M214" s="72"/>
      <c r="N214" s="74">
        <v>17603.18</v>
      </c>
      <c r="EZ214" s="47"/>
      <c r="FA214" s="56"/>
      <c r="FB214" s="56"/>
      <c r="FC214" s="56"/>
      <c r="FF214" s="64" t="s">
        <v>107</v>
      </c>
      <c r="FG214" s="56"/>
      <c r="FJ214" s="94"/>
      <c r="FK214" s="56"/>
    </row>
    <row r="215" spans="1:167" s="7" customFormat="1" ht="14.4" x14ac:dyDescent="0.3">
      <c r="A215" s="65"/>
      <c r="B215" s="58"/>
      <c r="C215" s="256" t="s">
        <v>108</v>
      </c>
      <c r="D215" s="256"/>
      <c r="E215" s="256"/>
      <c r="F215" s="59"/>
      <c r="G215" s="60"/>
      <c r="H215" s="60"/>
      <c r="I215" s="60"/>
      <c r="J215" s="68"/>
      <c r="K215" s="60"/>
      <c r="L215" s="61">
        <v>318.48</v>
      </c>
      <c r="M215" s="60"/>
      <c r="N215" s="63">
        <v>16627.84</v>
      </c>
      <c r="EZ215" s="47"/>
      <c r="FA215" s="56"/>
      <c r="FB215" s="56"/>
      <c r="FC215" s="56"/>
      <c r="FE215" s="64" t="s">
        <v>108</v>
      </c>
      <c r="FG215" s="56"/>
      <c r="FJ215" s="94"/>
      <c r="FK215" s="56"/>
    </row>
    <row r="216" spans="1:167" s="7" customFormat="1" ht="20.399999999999999" x14ac:dyDescent="0.3">
      <c r="A216" s="65"/>
      <c r="B216" s="58" t="s">
        <v>122</v>
      </c>
      <c r="C216" s="256" t="s">
        <v>123</v>
      </c>
      <c r="D216" s="256"/>
      <c r="E216" s="256"/>
      <c r="F216" s="59" t="s">
        <v>111</v>
      </c>
      <c r="G216" s="66">
        <v>109</v>
      </c>
      <c r="H216" s="60"/>
      <c r="I216" s="66">
        <v>109</v>
      </c>
      <c r="J216" s="68"/>
      <c r="K216" s="60"/>
      <c r="L216" s="61">
        <v>347.14</v>
      </c>
      <c r="M216" s="60"/>
      <c r="N216" s="63">
        <v>18124.349999999999</v>
      </c>
      <c r="EZ216" s="47"/>
      <c r="FA216" s="56"/>
      <c r="FB216" s="56"/>
      <c r="FC216" s="56"/>
      <c r="FE216" s="64" t="s">
        <v>123</v>
      </c>
      <c r="FG216" s="56"/>
      <c r="FJ216" s="94"/>
      <c r="FK216" s="56"/>
    </row>
    <row r="217" spans="1:167" s="7" customFormat="1" ht="40.799999999999997" x14ac:dyDescent="0.3">
      <c r="A217" s="65"/>
      <c r="B217" s="58" t="s">
        <v>124</v>
      </c>
      <c r="C217" s="256" t="s">
        <v>125</v>
      </c>
      <c r="D217" s="256"/>
      <c r="E217" s="256"/>
      <c r="F217" s="59" t="s">
        <v>111</v>
      </c>
      <c r="G217" s="66">
        <v>65</v>
      </c>
      <c r="H217" s="62">
        <v>0.85</v>
      </c>
      <c r="I217" s="62">
        <v>55.25</v>
      </c>
      <c r="J217" s="68"/>
      <c r="K217" s="60"/>
      <c r="L217" s="61">
        <v>175.96</v>
      </c>
      <c r="M217" s="60"/>
      <c r="N217" s="63">
        <v>9186.8799999999992</v>
      </c>
      <c r="EZ217" s="47"/>
      <c r="FA217" s="56"/>
      <c r="FB217" s="56"/>
      <c r="FC217" s="56"/>
      <c r="FE217" s="64" t="s">
        <v>125</v>
      </c>
      <c r="FG217" s="56"/>
      <c r="FJ217" s="94"/>
      <c r="FK217" s="56"/>
    </row>
    <row r="218" spans="1:167" s="7" customFormat="1" ht="14.4" x14ac:dyDescent="0.3">
      <c r="A218" s="75"/>
      <c r="B218" s="76"/>
      <c r="C218" s="258" t="s">
        <v>114</v>
      </c>
      <c r="D218" s="258"/>
      <c r="E218" s="258"/>
      <c r="F218" s="50"/>
      <c r="G218" s="51"/>
      <c r="H218" s="51"/>
      <c r="I218" s="51"/>
      <c r="J218" s="54"/>
      <c r="K218" s="51"/>
      <c r="L218" s="77">
        <v>949.76</v>
      </c>
      <c r="M218" s="72"/>
      <c r="N218" s="78">
        <v>44914.41</v>
      </c>
      <c r="EZ218" s="47"/>
      <c r="FA218" s="56"/>
      <c r="FB218" s="56"/>
      <c r="FC218" s="56"/>
      <c r="FG218" s="56" t="s">
        <v>114</v>
      </c>
      <c r="FJ218" s="94"/>
      <c r="FK218" s="56"/>
    </row>
    <row r="219" spans="1:167" s="7" customFormat="1" ht="30.6" x14ac:dyDescent="0.3">
      <c r="A219" s="48" t="s">
        <v>219</v>
      </c>
      <c r="B219" s="49" t="s">
        <v>197</v>
      </c>
      <c r="C219" s="258" t="s">
        <v>212</v>
      </c>
      <c r="D219" s="258"/>
      <c r="E219" s="258"/>
      <c r="F219" s="50" t="s">
        <v>195</v>
      </c>
      <c r="G219" s="51">
        <v>8.6199999999999992</v>
      </c>
      <c r="H219" s="52">
        <v>1</v>
      </c>
      <c r="I219" s="91">
        <v>8.6199999999999992</v>
      </c>
      <c r="J219" s="77">
        <v>8.39</v>
      </c>
      <c r="K219" s="51"/>
      <c r="L219" s="77">
        <v>72.319999999999993</v>
      </c>
      <c r="M219" s="91">
        <v>15.71</v>
      </c>
      <c r="N219" s="78">
        <v>1136.1500000000001</v>
      </c>
      <c r="EZ219" s="47"/>
      <c r="FA219" s="56" t="s">
        <v>212</v>
      </c>
      <c r="FB219" s="56" t="s">
        <v>0</v>
      </c>
      <c r="FC219" s="56" t="s">
        <v>0</v>
      </c>
      <c r="FG219" s="56"/>
      <c r="FJ219" s="94"/>
      <c r="FK219" s="56"/>
    </row>
    <row r="220" spans="1:167" s="7" customFormat="1" ht="14.4" x14ac:dyDescent="0.3">
      <c r="A220" s="75"/>
      <c r="B220" s="76"/>
      <c r="C220" s="258" t="s">
        <v>114</v>
      </c>
      <c r="D220" s="258"/>
      <c r="E220" s="258"/>
      <c r="F220" s="50"/>
      <c r="G220" s="51"/>
      <c r="H220" s="51"/>
      <c r="I220" s="51"/>
      <c r="J220" s="54"/>
      <c r="K220" s="51"/>
      <c r="L220" s="77">
        <v>72.319999999999993</v>
      </c>
      <c r="M220" s="72"/>
      <c r="N220" s="78">
        <v>1136.1500000000001</v>
      </c>
      <c r="EZ220" s="47"/>
      <c r="FA220" s="56"/>
      <c r="FB220" s="56"/>
      <c r="FC220" s="56"/>
      <c r="FG220" s="56" t="s">
        <v>114</v>
      </c>
      <c r="FJ220" s="94"/>
      <c r="FK220" s="56"/>
    </row>
    <row r="221" spans="1:167" s="7" customFormat="1" ht="30.6" x14ac:dyDescent="0.3">
      <c r="A221" s="48" t="s">
        <v>220</v>
      </c>
      <c r="B221" s="49" t="s">
        <v>200</v>
      </c>
      <c r="C221" s="258" t="s">
        <v>214</v>
      </c>
      <c r="D221" s="258"/>
      <c r="E221" s="258"/>
      <c r="F221" s="50" t="s">
        <v>195</v>
      </c>
      <c r="G221" s="51">
        <v>5.04</v>
      </c>
      <c r="H221" s="52">
        <v>1</v>
      </c>
      <c r="I221" s="91">
        <v>5.04</v>
      </c>
      <c r="J221" s="77">
        <v>10.88</v>
      </c>
      <c r="K221" s="51"/>
      <c r="L221" s="77">
        <v>54.84</v>
      </c>
      <c r="M221" s="91">
        <v>15.71</v>
      </c>
      <c r="N221" s="103">
        <v>861.54</v>
      </c>
      <c r="EZ221" s="47"/>
      <c r="FA221" s="56" t="s">
        <v>214</v>
      </c>
      <c r="FB221" s="56" t="s">
        <v>0</v>
      </c>
      <c r="FC221" s="56" t="s">
        <v>0</v>
      </c>
      <c r="FG221" s="56"/>
      <c r="FJ221" s="94"/>
      <c r="FK221" s="56"/>
    </row>
    <row r="222" spans="1:167" s="7" customFormat="1" ht="14.4" x14ac:dyDescent="0.3">
      <c r="A222" s="75"/>
      <c r="B222" s="76"/>
      <c r="C222" s="258" t="s">
        <v>114</v>
      </c>
      <c r="D222" s="258"/>
      <c r="E222" s="258"/>
      <c r="F222" s="50"/>
      <c r="G222" s="51"/>
      <c r="H222" s="51"/>
      <c r="I222" s="51"/>
      <c r="J222" s="54"/>
      <c r="K222" s="51"/>
      <c r="L222" s="77">
        <v>54.84</v>
      </c>
      <c r="M222" s="72"/>
      <c r="N222" s="103">
        <v>861.54</v>
      </c>
      <c r="EZ222" s="47"/>
      <c r="FA222" s="56"/>
      <c r="FB222" s="56"/>
      <c r="FC222" s="56"/>
      <c r="FG222" s="56" t="s">
        <v>114</v>
      </c>
      <c r="FJ222" s="94"/>
      <c r="FK222" s="56"/>
    </row>
    <row r="223" spans="1:167" s="7" customFormat="1" ht="40.799999999999997" x14ac:dyDescent="0.3">
      <c r="A223" s="48" t="s">
        <v>221</v>
      </c>
      <c r="B223" s="49" t="s">
        <v>203</v>
      </c>
      <c r="C223" s="258" t="s">
        <v>204</v>
      </c>
      <c r="D223" s="258"/>
      <c r="E223" s="258"/>
      <c r="F223" s="50" t="s">
        <v>195</v>
      </c>
      <c r="G223" s="51">
        <v>13.66</v>
      </c>
      <c r="H223" s="52">
        <v>1</v>
      </c>
      <c r="I223" s="91">
        <v>13.66</v>
      </c>
      <c r="J223" s="77">
        <v>3.86</v>
      </c>
      <c r="K223" s="51"/>
      <c r="L223" s="77">
        <v>52.73</v>
      </c>
      <c r="M223" s="91">
        <v>16.22</v>
      </c>
      <c r="N223" s="103">
        <v>855.28</v>
      </c>
      <c r="EZ223" s="47"/>
      <c r="FA223" s="56" t="s">
        <v>204</v>
      </c>
      <c r="FB223" s="56" t="s">
        <v>0</v>
      </c>
      <c r="FC223" s="56" t="s">
        <v>0</v>
      </c>
      <c r="FG223" s="56"/>
      <c r="FJ223" s="94"/>
      <c r="FK223" s="56"/>
    </row>
    <row r="224" spans="1:167" s="7" customFormat="1" ht="14.4" x14ac:dyDescent="0.3">
      <c r="A224" s="75"/>
      <c r="B224" s="76"/>
      <c r="C224" s="258" t="s">
        <v>114</v>
      </c>
      <c r="D224" s="258"/>
      <c r="E224" s="258"/>
      <c r="F224" s="50"/>
      <c r="G224" s="51"/>
      <c r="H224" s="51"/>
      <c r="I224" s="51"/>
      <c r="J224" s="54"/>
      <c r="K224" s="51"/>
      <c r="L224" s="77">
        <v>52.73</v>
      </c>
      <c r="M224" s="72"/>
      <c r="N224" s="103">
        <v>855.28</v>
      </c>
      <c r="EZ224" s="47"/>
      <c r="FA224" s="56"/>
      <c r="FB224" s="56"/>
      <c r="FC224" s="56"/>
      <c r="FG224" s="56" t="s">
        <v>114</v>
      </c>
      <c r="FJ224" s="94"/>
      <c r="FK224" s="56"/>
    </row>
    <row r="225" spans="1:167" s="7" customFormat="1" ht="0" hidden="1" customHeight="1" x14ac:dyDescent="0.3">
      <c r="A225" s="95"/>
      <c r="B225" s="56"/>
      <c r="C225" s="56"/>
      <c r="D225" s="56"/>
      <c r="E225" s="56"/>
      <c r="F225" s="96"/>
      <c r="G225" s="96"/>
      <c r="H225" s="96"/>
      <c r="I225" s="96"/>
      <c r="J225" s="97"/>
      <c r="K225" s="96"/>
      <c r="L225" s="97"/>
      <c r="M225" s="60"/>
      <c r="N225" s="97"/>
      <c r="EZ225" s="47"/>
      <c r="FA225" s="56"/>
      <c r="FB225" s="56"/>
      <c r="FC225" s="56"/>
      <c r="FG225" s="56"/>
      <c r="FJ225" s="94"/>
      <c r="FK225" s="56"/>
    </row>
    <row r="226" spans="1:167" s="7" customFormat="1" ht="14.4" x14ac:dyDescent="0.3">
      <c r="A226" s="98"/>
      <c r="B226" s="99"/>
      <c r="C226" s="258" t="s">
        <v>222</v>
      </c>
      <c r="D226" s="258"/>
      <c r="E226" s="258"/>
      <c r="F226" s="258"/>
      <c r="G226" s="258"/>
      <c r="H226" s="258"/>
      <c r="I226" s="258"/>
      <c r="J226" s="258"/>
      <c r="K226" s="258"/>
      <c r="L226" s="100">
        <v>1129.6500000000001</v>
      </c>
      <c r="M226" s="101"/>
      <c r="N226" s="102">
        <v>47767.38</v>
      </c>
      <c r="EZ226" s="47"/>
      <c r="FA226" s="56"/>
      <c r="FB226" s="56"/>
      <c r="FC226" s="56"/>
      <c r="FG226" s="56"/>
      <c r="FJ226" s="94"/>
      <c r="FK226" s="56" t="s">
        <v>222</v>
      </c>
    </row>
    <row r="227" spans="1:167" s="7" customFormat="1" ht="14.4" x14ac:dyDescent="0.3">
      <c r="A227" s="266" t="s">
        <v>223</v>
      </c>
      <c r="B227" s="267"/>
      <c r="C227" s="267"/>
      <c r="D227" s="267"/>
      <c r="E227" s="267"/>
      <c r="F227" s="267"/>
      <c r="G227" s="267"/>
      <c r="H227" s="267"/>
      <c r="I227" s="267"/>
      <c r="J227" s="267"/>
      <c r="K227" s="267"/>
      <c r="L227" s="267"/>
      <c r="M227" s="267"/>
      <c r="N227" s="268"/>
      <c r="EZ227" s="47" t="s">
        <v>223</v>
      </c>
      <c r="FA227" s="56"/>
      <c r="FB227" s="56"/>
      <c r="FC227" s="56"/>
      <c r="FG227" s="56"/>
      <c r="FJ227" s="94"/>
      <c r="FK227" s="56"/>
    </row>
    <row r="228" spans="1:167" s="7" customFormat="1" ht="30.6" x14ac:dyDescent="0.3">
      <c r="A228" s="48" t="s">
        <v>224</v>
      </c>
      <c r="B228" s="49" t="s">
        <v>208</v>
      </c>
      <c r="C228" s="258" t="s">
        <v>209</v>
      </c>
      <c r="D228" s="258"/>
      <c r="E228" s="258"/>
      <c r="F228" s="50" t="s">
        <v>210</v>
      </c>
      <c r="G228" s="51">
        <v>1</v>
      </c>
      <c r="H228" s="52">
        <v>1</v>
      </c>
      <c r="I228" s="52">
        <v>1</v>
      </c>
      <c r="J228" s="54"/>
      <c r="K228" s="51"/>
      <c r="L228" s="54"/>
      <c r="M228" s="51"/>
      <c r="N228" s="55"/>
      <c r="EZ228" s="47"/>
      <c r="FA228" s="56" t="s">
        <v>209</v>
      </c>
      <c r="FB228" s="56" t="s">
        <v>0</v>
      </c>
      <c r="FC228" s="56" t="s">
        <v>0</v>
      </c>
      <c r="FG228" s="56"/>
      <c r="FJ228" s="94"/>
      <c r="FK228" s="56"/>
    </row>
    <row r="229" spans="1:167" s="7" customFormat="1" ht="14.4" x14ac:dyDescent="0.3">
      <c r="A229" s="57"/>
      <c r="B229" s="58" t="s">
        <v>18</v>
      </c>
      <c r="C229" s="256" t="s">
        <v>104</v>
      </c>
      <c r="D229" s="256"/>
      <c r="E229" s="256"/>
      <c r="F229" s="59"/>
      <c r="G229" s="60"/>
      <c r="H229" s="60"/>
      <c r="I229" s="60"/>
      <c r="J229" s="61">
        <v>298.64</v>
      </c>
      <c r="K229" s="60"/>
      <c r="L229" s="61">
        <v>298.64</v>
      </c>
      <c r="M229" s="62">
        <v>52.21</v>
      </c>
      <c r="N229" s="63">
        <v>15591.99</v>
      </c>
      <c r="EZ229" s="47"/>
      <c r="FA229" s="56"/>
      <c r="FB229" s="56"/>
      <c r="FC229" s="56"/>
      <c r="FD229" s="64" t="s">
        <v>104</v>
      </c>
      <c r="FG229" s="56"/>
      <c r="FJ229" s="94"/>
      <c r="FK229" s="56"/>
    </row>
    <row r="230" spans="1:167" s="7" customFormat="1" ht="14.4" x14ac:dyDescent="0.3">
      <c r="A230" s="57"/>
      <c r="B230" s="58" t="s">
        <v>115</v>
      </c>
      <c r="C230" s="256" t="s">
        <v>119</v>
      </c>
      <c r="D230" s="256"/>
      <c r="E230" s="256"/>
      <c r="F230" s="59"/>
      <c r="G230" s="60"/>
      <c r="H230" s="60"/>
      <c r="I230" s="60"/>
      <c r="J230" s="61">
        <v>128.02000000000001</v>
      </c>
      <c r="K230" s="60"/>
      <c r="L230" s="61">
        <v>128.02000000000001</v>
      </c>
      <c r="M230" s="62">
        <v>15.71</v>
      </c>
      <c r="N230" s="63">
        <v>2011.19</v>
      </c>
      <c r="EZ230" s="47"/>
      <c r="FA230" s="56"/>
      <c r="FB230" s="56"/>
      <c r="FC230" s="56"/>
      <c r="FD230" s="64" t="s">
        <v>119</v>
      </c>
      <c r="FG230" s="56"/>
      <c r="FJ230" s="94"/>
      <c r="FK230" s="56"/>
    </row>
    <row r="231" spans="1:167" s="7" customFormat="1" ht="14.4" x14ac:dyDescent="0.3">
      <c r="A231" s="57"/>
      <c r="B231" s="58" t="s">
        <v>13</v>
      </c>
      <c r="C231" s="256" t="s">
        <v>120</v>
      </c>
      <c r="D231" s="256"/>
      <c r="E231" s="256"/>
      <c r="F231" s="59"/>
      <c r="G231" s="60"/>
      <c r="H231" s="60"/>
      <c r="I231" s="60"/>
      <c r="J231" s="61">
        <v>19.84</v>
      </c>
      <c r="K231" s="60"/>
      <c r="L231" s="61">
        <v>19.84</v>
      </c>
      <c r="M231" s="62">
        <v>52.21</v>
      </c>
      <c r="N231" s="63">
        <v>1035.8499999999999</v>
      </c>
      <c r="EZ231" s="47"/>
      <c r="FA231" s="56"/>
      <c r="FB231" s="56"/>
      <c r="FC231" s="56"/>
      <c r="FD231" s="64" t="s">
        <v>120</v>
      </c>
      <c r="FG231" s="56"/>
      <c r="FJ231" s="94"/>
      <c r="FK231" s="56"/>
    </row>
    <row r="232" spans="1:167" s="7" customFormat="1" ht="14.4" x14ac:dyDescent="0.3">
      <c r="A232" s="65"/>
      <c r="B232" s="58"/>
      <c r="C232" s="256" t="s">
        <v>105</v>
      </c>
      <c r="D232" s="256"/>
      <c r="E232" s="256"/>
      <c r="F232" s="59" t="s">
        <v>106</v>
      </c>
      <c r="G232" s="62">
        <v>35.01</v>
      </c>
      <c r="H232" s="60"/>
      <c r="I232" s="62">
        <v>35.01</v>
      </c>
      <c r="J232" s="68"/>
      <c r="K232" s="60"/>
      <c r="L232" s="68"/>
      <c r="M232" s="60"/>
      <c r="N232" s="69"/>
      <c r="EZ232" s="47"/>
      <c r="FA232" s="56"/>
      <c r="FB232" s="56"/>
      <c r="FC232" s="56"/>
      <c r="FE232" s="64" t="s">
        <v>105</v>
      </c>
      <c r="FG232" s="56"/>
      <c r="FJ232" s="94"/>
      <c r="FK232" s="56"/>
    </row>
    <row r="233" spans="1:167" s="7" customFormat="1" ht="14.4" x14ac:dyDescent="0.3">
      <c r="A233" s="65"/>
      <c r="B233" s="58"/>
      <c r="C233" s="256" t="s">
        <v>121</v>
      </c>
      <c r="D233" s="256"/>
      <c r="E233" s="256"/>
      <c r="F233" s="59" t="s">
        <v>106</v>
      </c>
      <c r="G233" s="62">
        <v>1.71</v>
      </c>
      <c r="H233" s="60"/>
      <c r="I233" s="62">
        <v>1.71</v>
      </c>
      <c r="J233" s="68"/>
      <c r="K233" s="60"/>
      <c r="L233" s="68"/>
      <c r="M233" s="60"/>
      <c r="N233" s="69"/>
      <c r="EZ233" s="47"/>
      <c r="FA233" s="56"/>
      <c r="FB233" s="56"/>
      <c r="FC233" s="56"/>
      <c r="FE233" s="64" t="s">
        <v>121</v>
      </c>
      <c r="FG233" s="56"/>
      <c r="FJ233" s="94"/>
      <c r="FK233" s="56"/>
    </row>
    <row r="234" spans="1:167" s="7" customFormat="1" ht="14.4" x14ac:dyDescent="0.3">
      <c r="A234" s="70"/>
      <c r="B234" s="58"/>
      <c r="C234" s="262" t="s">
        <v>107</v>
      </c>
      <c r="D234" s="262"/>
      <c r="E234" s="262"/>
      <c r="F234" s="71"/>
      <c r="G234" s="72"/>
      <c r="H234" s="72"/>
      <c r="I234" s="72"/>
      <c r="J234" s="73">
        <v>426.66</v>
      </c>
      <c r="K234" s="72"/>
      <c r="L234" s="73">
        <v>426.66</v>
      </c>
      <c r="M234" s="72"/>
      <c r="N234" s="74">
        <v>17603.18</v>
      </c>
      <c r="EZ234" s="47"/>
      <c r="FA234" s="56"/>
      <c r="FB234" s="56"/>
      <c r="FC234" s="56"/>
      <c r="FF234" s="64" t="s">
        <v>107</v>
      </c>
      <c r="FG234" s="56"/>
      <c r="FJ234" s="94"/>
      <c r="FK234" s="56"/>
    </row>
    <row r="235" spans="1:167" s="7" customFormat="1" ht="14.4" x14ac:dyDescent="0.3">
      <c r="A235" s="65"/>
      <c r="B235" s="58"/>
      <c r="C235" s="256" t="s">
        <v>108</v>
      </c>
      <c r="D235" s="256"/>
      <c r="E235" s="256"/>
      <c r="F235" s="59"/>
      <c r="G235" s="60"/>
      <c r="H235" s="60"/>
      <c r="I235" s="60"/>
      <c r="J235" s="68"/>
      <c r="K235" s="60"/>
      <c r="L235" s="61">
        <v>318.48</v>
      </c>
      <c r="M235" s="60"/>
      <c r="N235" s="63">
        <v>16627.84</v>
      </c>
      <c r="EZ235" s="47"/>
      <c r="FA235" s="56"/>
      <c r="FB235" s="56"/>
      <c r="FC235" s="56"/>
      <c r="FE235" s="64" t="s">
        <v>108</v>
      </c>
      <c r="FG235" s="56"/>
      <c r="FJ235" s="94"/>
      <c r="FK235" s="56"/>
    </row>
    <row r="236" spans="1:167" s="7" customFormat="1" ht="20.399999999999999" x14ac:dyDescent="0.3">
      <c r="A236" s="65"/>
      <c r="B236" s="58" t="s">
        <v>122</v>
      </c>
      <c r="C236" s="256" t="s">
        <v>123</v>
      </c>
      <c r="D236" s="256"/>
      <c r="E236" s="256"/>
      <c r="F236" s="59" t="s">
        <v>111</v>
      </c>
      <c r="G236" s="66">
        <v>109</v>
      </c>
      <c r="H236" s="60"/>
      <c r="I236" s="66">
        <v>109</v>
      </c>
      <c r="J236" s="68"/>
      <c r="K236" s="60"/>
      <c r="L236" s="61">
        <v>347.14</v>
      </c>
      <c r="M236" s="60"/>
      <c r="N236" s="63">
        <v>18124.349999999999</v>
      </c>
      <c r="EZ236" s="47"/>
      <c r="FA236" s="56"/>
      <c r="FB236" s="56"/>
      <c r="FC236" s="56"/>
      <c r="FE236" s="64" t="s">
        <v>123</v>
      </c>
      <c r="FG236" s="56"/>
      <c r="FJ236" s="94"/>
      <c r="FK236" s="56"/>
    </row>
    <row r="237" spans="1:167" s="7" customFormat="1" ht="40.799999999999997" x14ac:dyDescent="0.3">
      <c r="A237" s="65"/>
      <c r="B237" s="58" t="s">
        <v>124</v>
      </c>
      <c r="C237" s="256" t="s">
        <v>125</v>
      </c>
      <c r="D237" s="256"/>
      <c r="E237" s="256"/>
      <c r="F237" s="59" t="s">
        <v>111</v>
      </c>
      <c r="G237" s="66">
        <v>65</v>
      </c>
      <c r="H237" s="62">
        <v>0.85</v>
      </c>
      <c r="I237" s="62">
        <v>55.25</v>
      </c>
      <c r="J237" s="68"/>
      <c r="K237" s="60"/>
      <c r="L237" s="61">
        <v>175.96</v>
      </c>
      <c r="M237" s="60"/>
      <c r="N237" s="63">
        <v>9186.8799999999992</v>
      </c>
      <c r="EZ237" s="47"/>
      <c r="FA237" s="56"/>
      <c r="FB237" s="56"/>
      <c r="FC237" s="56"/>
      <c r="FE237" s="64" t="s">
        <v>125</v>
      </c>
      <c r="FG237" s="56"/>
      <c r="FJ237" s="94"/>
      <c r="FK237" s="56"/>
    </row>
    <row r="238" spans="1:167" s="7" customFormat="1" ht="14.4" x14ac:dyDescent="0.3">
      <c r="A238" s="75"/>
      <c r="B238" s="76"/>
      <c r="C238" s="258" t="s">
        <v>114</v>
      </c>
      <c r="D238" s="258"/>
      <c r="E238" s="258"/>
      <c r="F238" s="50"/>
      <c r="G238" s="51"/>
      <c r="H238" s="51"/>
      <c r="I238" s="51"/>
      <c r="J238" s="54"/>
      <c r="K238" s="51"/>
      <c r="L238" s="77">
        <v>949.76</v>
      </c>
      <c r="M238" s="72"/>
      <c r="N238" s="78">
        <v>44914.41</v>
      </c>
      <c r="EZ238" s="47"/>
      <c r="FA238" s="56"/>
      <c r="FB238" s="56"/>
      <c r="FC238" s="56"/>
      <c r="FG238" s="56" t="s">
        <v>114</v>
      </c>
      <c r="FJ238" s="94"/>
      <c r="FK238" s="56"/>
    </row>
    <row r="239" spans="1:167" s="7" customFormat="1" ht="30.6" x14ac:dyDescent="0.3">
      <c r="A239" s="48" t="s">
        <v>225</v>
      </c>
      <c r="B239" s="49" t="s">
        <v>197</v>
      </c>
      <c r="C239" s="258" t="s">
        <v>212</v>
      </c>
      <c r="D239" s="258"/>
      <c r="E239" s="258"/>
      <c r="F239" s="50" t="s">
        <v>195</v>
      </c>
      <c r="G239" s="51">
        <v>11.71</v>
      </c>
      <c r="H239" s="52">
        <v>1</v>
      </c>
      <c r="I239" s="91">
        <v>11.71</v>
      </c>
      <c r="J239" s="77">
        <v>8.39</v>
      </c>
      <c r="K239" s="51"/>
      <c r="L239" s="77">
        <v>98.25</v>
      </c>
      <c r="M239" s="91">
        <v>15.71</v>
      </c>
      <c r="N239" s="78">
        <v>1543.51</v>
      </c>
      <c r="EZ239" s="47"/>
      <c r="FA239" s="56" t="s">
        <v>212</v>
      </c>
      <c r="FB239" s="56" t="s">
        <v>0</v>
      </c>
      <c r="FC239" s="56" t="s">
        <v>0</v>
      </c>
      <c r="FG239" s="56"/>
      <c r="FJ239" s="94"/>
      <c r="FK239" s="56"/>
    </row>
    <row r="240" spans="1:167" s="7" customFormat="1" ht="14.4" x14ac:dyDescent="0.3">
      <c r="A240" s="75"/>
      <c r="B240" s="76"/>
      <c r="C240" s="258" t="s">
        <v>114</v>
      </c>
      <c r="D240" s="258"/>
      <c r="E240" s="258"/>
      <c r="F240" s="50"/>
      <c r="G240" s="51"/>
      <c r="H240" s="51"/>
      <c r="I240" s="51"/>
      <c r="J240" s="54"/>
      <c r="K240" s="51"/>
      <c r="L240" s="77">
        <v>98.25</v>
      </c>
      <c r="M240" s="72"/>
      <c r="N240" s="78">
        <v>1543.51</v>
      </c>
      <c r="EZ240" s="47"/>
      <c r="FA240" s="56"/>
      <c r="FB240" s="56"/>
      <c r="FC240" s="56"/>
      <c r="FG240" s="56" t="s">
        <v>114</v>
      </c>
      <c r="FJ240" s="94"/>
      <c r="FK240" s="56"/>
    </row>
    <row r="241" spans="1:167" s="7" customFormat="1" ht="30.6" x14ac:dyDescent="0.3">
      <c r="A241" s="48" t="s">
        <v>226</v>
      </c>
      <c r="B241" s="49" t="s">
        <v>200</v>
      </c>
      <c r="C241" s="258" t="s">
        <v>214</v>
      </c>
      <c r="D241" s="258"/>
      <c r="E241" s="258"/>
      <c r="F241" s="50" t="s">
        <v>195</v>
      </c>
      <c r="G241" s="51">
        <v>5.04</v>
      </c>
      <c r="H241" s="52">
        <v>1</v>
      </c>
      <c r="I241" s="91">
        <v>5.04</v>
      </c>
      <c r="J241" s="77">
        <v>10.88</v>
      </c>
      <c r="K241" s="51"/>
      <c r="L241" s="77">
        <v>54.84</v>
      </c>
      <c r="M241" s="91">
        <v>15.71</v>
      </c>
      <c r="N241" s="103">
        <v>861.54</v>
      </c>
      <c r="EZ241" s="47"/>
      <c r="FA241" s="56" t="s">
        <v>214</v>
      </c>
      <c r="FB241" s="56" t="s">
        <v>0</v>
      </c>
      <c r="FC241" s="56" t="s">
        <v>0</v>
      </c>
      <c r="FG241" s="56"/>
      <c r="FJ241" s="94"/>
      <c r="FK241" s="56"/>
    </row>
    <row r="242" spans="1:167" s="7" customFormat="1" ht="14.4" x14ac:dyDescent="0.3">
      <c r="A242" s="75"/>
      <c r="B242" s="76"/>
      <c r="C242" s="258" t="s">
        <v>114</v>
      </c>
      <c r="D242" s="258"/>
      <c r="E242" s="258"/>
      <c r="F242" s="50"/>
      <c r="G242" s="51"/>
      <c r="H242" s="51"/>
      <c r="I242" s="51"/>
      <c r="J242" s="54"/>
      <c r="K242" s="51"/>
      <c r="L242" s="77">
        <v>54.84</v>
      </c>
      <c r="M242" s="72"/>
      <c r="N242" s="103">
        <v>861.54</v>
      </c>
      <c r="EZ242" s="47"/>
      <c r="FA242" s="56"/>
      <c r="FB242" s="56"/>
      <c r="FC242" s="56"/>
      <c r="FG242" s="56" t="s">
        <v>114</v>
      </c>
      <c r="FJ242" s="94"/>
      <c r="FK242" s="56"/>
    </row>
    <row r="243" spans="1:167" s="7" customFormat="1" ht="40.799999999999997" x14ac:dyDescent="0.3">
      <c r="A243" s="48" t="s">
        <v>227</v>
      </c>
      <c r="B243" s="49" t="s">
        <v>203</v>
      </c>
      <c r="C243" s="258" t="s">
        <v>204</v>
      </c>
      <c r="D243" s="258"/>
      <c r="E243" s="258"/>
      <c r="F243" s="50" t="s">
        <v>195</v>
      </c>
      <c r="G243" s="51">
        <v>16.75</v>
      </c>
      <c r="H243" s="52">
        <v>1</v>
      </c>
      <c r="I243" s="91">
        <v>16.75</v>
      </c>
      <c r="J243" s="77">
        <v>3.86</v>
      </c>
      <c r="K243" s="51"/>
      <c r="L243" s="77">
        <v>64.66</v>
      </c>
      <c r="M243" s="91">
        <v>16.22</v>
      </c>
      <c r="N243" s="78">
        <v>1048.79</v>
      </c>
      <c r="EZ243" s="47"/>
      <c r="FA243" s="56" t="s">
        <v>204</v>
      </c>
      <c r="FB243" s="56" t="s">
        <v>0</v>
      </c>
      <c r="FC243" s="56" t="s">
        <v>0</v>
      </c>
      <c r="FG243" s="56"/>
      <c r="FJ243" s="94"/>
      <c r="FK243" s="56"/>
    </row>
    <row r="244" spans="1:167" s="7" customFormat="1" ht="14.4" x14ac:dyDescent="0.3">
      <c r="A244" s="75"/>
      <c r="B244" s="76"/>
      <c r="C244" s="258" t="s">
        <v>114</v>
      </c>
      <c r="D244" s="258"/>
      <c r="E244" s="258"/>
      <c r="F244" s="50"/>
      <c r="G244" s="51"/>
      <c r="H244" s="51"/>
      <c r="I244" s="51"/>
      <c r="J244" s="54"/>
      <c r="K244" s="51"/>
      <c r="L244" s="77">
        <v>64.66</v>
      </c>
      <c r="M244" s="72"/>
      <c r="N244" s="78">
        <v>1048.79</v>
      </c>
      <c r="EZ244" s="47"/>
      <c r="FA244" s="56"/>
      <c r="FB244" s="56"/>
      <c r="FC244" s="56"/>
      <c r="FG244" s="56" t="s">
        <v>114</v>
      </c>
      <c r="FJ244" s="94"/>
      <c r="FK244" s="56"/>
    </row>
    <row r="245" spans="1:167" s="7" customFormat="1" ht="0" hidden="1" customHeight="1" x14ac:dyDescent="0.3">
      <c r="A245" s="95"/>
      <c r="B245" s="56"/>
      <c r="C245" s="56"/>
      <c r="D245" s="56"/>
      <c r="E245" s="56"/>
      <c r="F245" s="96"/>
      <c r="G245" s="96"/>
      <c r="H245" s="96"/>
      <c r="I245" s="96"/>
      <c r="J245" s="97"/>
      <c r="K245" s="96"/>
      <c r="L245" s="97"/>
      <c r="M245" s="60"/>
      <c r="N245" s="97"/>
      <c r="EZ245" s="47"/>
      <c r="FA245" s="56"/>
      <c r="FB245" s="56"/>
      <c r="FC245" s="56"/>
      <c r="FG245" s="56"/>
      <c r="FJ245" s="94"/>
      <c r="FK245" s="56"/>
    </row>
    <row r="246" spans="1:167" s="7" customFormat="1" ht="14.4" x14ac:dyDescent="0.3">
      <c r="A246" s="98"/>
      <c r="B246" s="99"/>
      <c r="C246" s="258" t="s">
        <v>228</v>
      </c>
      <c r="D246" s="258"/>
      <c r="E246" s="258"/>
      <c r="F246" s="258"/>
      <c r="G246" s="258"/>
      <c r="H246" s="258"/>
      <c r="I246" s="258"/>
      <c r="J246" s="258"/>
      <c r="K246" s="258"/>
      <c r="L246" s="100">
        <v>1167.51</v>
      </c>
      <c r="M246" s="101"/>
      <c r="N246" s="102">
        <v>48368.25</v>
      </c>
      <c r="EZ246" s="47"/>
      <c r="FA246" s="56"/>
      <c r="FB246" s="56"/>
      <c r="FC246" s="56"/>
      <c r="FG246" s="56"/>
      <c r="FJ246" s="94"/>
      <c r="FK246" s="56" t="s">
        <v>228</v>
      </c>
    </row>
    <row r="247" spans="1:167" s="7" customFormat="1" ht="14.4" x14ac:dyDescent="0.3">
      <c r="A247" s="266" t="s">
        <v>229</v>
      </c>
      <c r="B247" s="267"/>
      <c r="C247" s="267"/>
      <c r="D247" s="267"/>
      <c r="E247" s="267"/>
      <c r="F247" s="267"/>
      <c r="G247" s="267"/>
      <c r="H247" s="267"/>
      <c r="I247" s="267"/>
      <c r="J247" s="267"/>
      <c r="K247" s="267"/>
      <c r="L247" s="267"/>
      <c r="M247" s="267"/>
      <c r="N247" s="268"/>
      <c r="EZ247" s="47" t="s">
        <v>229</v>
      </c>
      <c r="FA247" s="56"/>
      <c r="FB247" s="56"/>
      <c r="FC247" s="56"/>
      <c r="FG247" s="56"/>
      <c r="FJ247" s="94"/>
      <c r="FK247" s="56"/>
    </row>
    <row r="248" spans="1:167" s="7" customFormat="1" ht="40.799999999999997" x14ac:dyDescent="0.3">
      <c r="A248" s="48" t="s">
        <v>230</v>
      </c>
      <c r="B248" s="49" t="s">
        <v>126</v>
      </c>
      <c r="C248" s="258" t="s">
        <v>127</v>
      </c>
      <c r="D248" s="258"/>
      <c r="E248" s="258"/>
      <c r="F248" s="50" t="s">
        <v>103</v>
      </c>
      <c r="G248" s="51">
        <v>0.13900000000000001</v>
      </c>
      <c r="H248" s="52">
        <v>1</v>
      </c>
      <c r="I248" s="86">
        <v>0.13900000000000001</v>
      </c>
      <c r="J248" s="54"/>
      <c r="K248" s="51"/>
      <c r="L248" s="54"/>
      <c r="M248" s="51"/>
      <c r="N248" s="55"/>
      <c r="EZ248" s="47"/>
      <c r="FA248" s="56" t="s">
        <v>127</v>
      </c>
      <c r="FB248" s="56" t="s">
        <v>0</v>
      </c>
      <c r="FC248" s="56" t="s">
        <v>0</v>
      </c>
      <c r="FG248" s="56"/>
      <c r="FJ248" s="94"/>
      <c r="FK248" s="56"/>
    </row>
    <row r="249" spans="1:167" s="7" customFormat="1" ht="14.4" x14ac:dyDescent="0.3">
      <c r="A249" s="57"/>
      <c r="B249" s="58" t="s">
        <v>18</v>
      </c>
      <c r="C249" s="256" t="s">
        <v>104</v>
      </c>
      <c r="D249" s="256"/>
      <c r="E249" s="256"/>
      <c r="F249" s="59"/>
      <c r="G249" s="60"/>
      <c r="H249" s="60"/>
      <c r="I249" s="60"/>
      <c r="J249" s="61">
        <v>92.08</v>
      </c>
      <c r="K249" s="60"/>
      <c r="L249" s="61">
        <v>12.8</v>
      </c>
      <c r="M249" s="62">
        <v>52.21</v>
      </c>
      <c r="N249" s="85">
        <v>668.29</v>
      </c>
      <c r="EZ249" s="47"/>
      <c r="FA249" s="56"/>
      <c r="FB249" s="56"/>
      <c r="FC249" s="56"/>
      <c r="FD249" s="64" t="s">
        <v>104</v>
      </c>
      <c r="FG249" s="56"/>
      <c r="FJ249" s="94"/>
      <c r="FK249" s="56"/>
    </row>
    <row r="250" spans="1:167" s="7" customFormat="1" ht="14.4" x14ac:dyDescent="0.3">
      <c r="A250" s="57"/>
      <c r="B250" s="58" t="s">
        <v>115</v>
      </c>
      <c r="C250" s="256" t="s">
        <v>119</v>
      </c>
      <c r="D250" s="256"/>
      <c r="E250" s="256"/>
      <c r="F250" s="59"/>
      <c r="G250" s="60"/>
      <c r="H250" s="60"/>
      <c r="I250" s="60"/>
      <c r="J250" s="61">
        <v>287.60000000000002</v>
      </c>
      <c r="K250" s="60"/>
      <c r="L250" s="61">
        <v>39.979999999999997</v>
      </c>
      <c r="M250" s="62">
        <v>15.71</v>
      </c>
      <c r="N250" s="85">
        <v>628.09</v>
      </c>
      <c r="EZ250" s="47"/>
      <c r="FA250" s="56"/>
      <c r="FB250" s="56"/>
      <c r="FC250" s="56"/>
      <c r="FD250" s="64" t="s">
        <v>119</v>
      </c>
      <c r="FG250" s="56"/>
      <c r="FJ250" s="94"/>
      <c r="FK250" s="56"/>
    </row>
    <row r="251" spans="1:167" s="7" customFormat="1" ht="14.4" x14ac:dyDescent="0.3">
      <c r="A251" s="57"/>
      <c r="B251" s="58" t="s">
        <v>13</v>
      </c>
      <c r="C251" s="256" t="s">
        <v>120</v>
      </c>
      <c r="D251" s="256"/>
      <c r="E251" s="256"/>
      <c r="F251" s="59"/>
      <c r="G251" s="60"/>
      <c r="H251" s="60"/>
      <c r="I251" s="60"/>
      <c r="J251" s="61">
        <v>37.57</v>
      </c>
      <c r="K251" s="60"/>
      <c r="L251" s="61">
        <v>5.22</v>
      </c>
      <c r="M251" s="62">
        <v>52.21</v>
      </c>
      <c r="N251" s="85">
        <v>272.54000000000002</v>
      </c>
      <c r="EZ251" s="47"/>
      <c r="FA251" s="56"/>
      <c r="FB251" s="56"/>
      <c r="FC251" s="56"/>
      <c r="FD251" s="64" t="s">
        <v>120</v>
      </c>
      <c r="FG251" s="56"/>
      <c r="FJ251" s="94"/>
      <c r="FK251" s="56"/>
    </row>
    <row r="252" spans="1:167" s="7" customFormat="1" ht="14.4" x14ac:dyDescent="0.3">
      <c r="A252" s="65"/>
      <c r="B252" s="58"/>
      <c r="C252" s="256" t="s">
        <v>105</v>
      </c>
      <c r="D252" s="256"/>
      <c r="E252" s="256"/>
      <c r="F252" s="59" t="s">
        <v>106</v>
      </c>
      <c r="G252" s="80">
        <v>11.7</v>
      </c>
      <c r="H252" s="60"/>
      <c r="I252" s="92">
        <v>1.6263000000000001</v>
      </c>
      <c r="J252" s="68"/>
      <c r="K252" s="60"/>
      <c r="L252" s="68"/>
      <c r="M252" s="60"/>
      <c r="N252" s="69"/>
      <c r="EZ252" s="47"/>
      <c r="FA252" s="56"/>
      <c r="FB252" s="56"/>
      <c r="FC252" s="56"/>
      <c r="FE252" s="64" t="s">
        <v>105</v>
      </c>
      <c r="FG252" s="56"/>
      <c r="FJ252" s="94"/>
      <c r="FK252" s="56"/>
    </row>
    <row r="253" spans="1:167" s="7" customFormat="1" ht="14.4" x14ac:dyDescent="0.3">
      <c r="A253" s="65"/>
      <c r="B253" s="58"/>
      <c r="C253" s="256" t="s">
        <v>121</v>
      </c>
      <c r="D253" s="256"/>
      <c r="E253" s="256"/>
      <c r="F253" s="59" t="s">
        <v>106</v>
      </c>
      <c r="G253" s="62">
        <v>2.96</v>
      </c>
      <c r="H253" s="60"/>
      <c r="I253" s="81">
        <v>0.41143999999999997</v>
      </c>
      <c r="J253" s="68"/>
      <c r="K253" s="60"/>
      <c r="L253" s="68"/>
      <c r="M253" s="60"/>
      <c r="N253" s="69"/>
      <c r="EZ253" s="47"/>
      <c r="FA253" s="56"/>
      <c r="FB253" s="56"/>
      <c r="FC253" s="56"/>
      <c r="FE253" s="64" t="s">
        <v>121</v>
      </c>
      <c r="FG253" s="56"/>
      <c r="FJ253" s="94"/>
      <c r="FK253" s="56"/>
    </row>
    <row r="254" spans="1:167" s="7" customFormat="1" ht="14.4" x14ac:dyDescent="0.3">
      <c r="A254" s="70"/>
      <c r="B254" s="58"/>
      <c r="C254" s="262" t="s">
        <v>107</v>
      </c>
      <c r="D254" s="262"/>
      <c r="E254" s="262"/>
      <c r="F254" s="71"/>
      <c r="G254" s="72"/>
      <c r="H254" s="72"/>
      <c r="I254" s="72"/>
      <c r="J254" s="73">
        <v>379.68</v>
      </c>
      <c r="K254" s="72"/>
      <c r="L254" s="73">
        <v>52.78</v>
      </c>
      <c r="M254" s="72"/>
      <c r="N254" s="74">
        <v>1296.3800000000001</v>
      </c>
      <c r="EZ254" s="47"/>
      <c r="FA254" s="56"/>
      <c r="FB254" s="56"/>
      <c r="FC254" s="56"/>
      <c r="FF254" s="64" t="s">
        <v>107</v>
      </c>
      <c r="FG254" s="56"/>
      <c r="FJ254" s="94"/>
      <c r="FK254" s="56"/>
    </row>
    <row r="255" spans="1:167" s="7" customFormat="1" ht="14.4" x14ac:dyDescent="0.3">
      <c r="A255" s="65"/>
      <c r="B255" s="58"/>
      <c r="C255" s="256" t="s">
        <v>108</v>
      </c>
      <c r="D255" s="256"/>
      <c r="E255" s="256"/>
      <c r="F255" s="59"/>
      <c r="G255" s="60"/>
      <c r="H255" s="60"/>
      <c r="I255" s="60"/>
      <c r="J255" s="68"/>
      <c r="K255" s="60"/>
      <c r="L255" s="61">
        <v>18.02</v>
      </c>
      <c r="M255" s="60"/>
      <c r="N255" s="85">
        <v>940.83</v>
      </c>
      <c r="EZ255" s="47"/>
      <c r="FA255" s="56"/>
      <c r="FB255" s="56"/>
      <c r="FC255" s="56"/>
      <c r="FE255" s="64" t="s">
        <v>108</v>
      </c>
      <c r="FG255" s="56"/>
      <c r="FJ255" s="94"/>
      <c r="FK255" s="56"/>
    </row>
    <row r="256" spans="1:167" s="7" customFormat="1" ht="14.4" x14ac:dyDescent="0.3">
      <c r="A256" s="65"/>
      <c r="B256" s="58" t="s">
        <v>128</v>
      </c>
      <c r="C256" s="256" t="s">
        <v>129</v>
      </c>
      <c r="D256" s="256"/>
      <c r="E256" s="256"/>
      <c r="F256" s="59" t="s">
        <v>111</v>
      </c>
      <c r="G256" s="66">
        <v>102</v>
      </c>
      <c r="H256" s="60"/>
      <c r="I256" s="66">
        <v>102</v>
      </c>
      <c r="J256" s="68"/>
      <c r="K256" s="60"/>
      <c r="L256" s="61">
        <v>18.38</v>
      </c>
      <c r="M256" s="60"/>
      <c r="N256" s="85">
        <v>959.65</v>
      </c>
      <c r="EZ256" s="47"/>
      <c r="FA256" s="56"/>
      <c r="FB256" s="56"/>
      <c r="FC256" s="56"/>
      <c r="FE256" s="64" t="s">
        <v>129</v>
      </c>
      <c r="FG256" s="56"/>
      <c r="FJ256" s="94"/>
      <c r="FK256" s="56"/>
    </row>
    <row r="257" spans="1:167" s="7" customFormat="1" ht="14.4" x14ac:dyDescent="0.3">
      <c r="A257" s="65"/>
      <c r="B257" s="58" t="s">
        <v>130</v>
      </c>
      <c r="C257" s="256" t="s">
        <v>131</v>
      </c>
      <c r="D257" s="256"/>
      <c r="E257" s="256"/>
      <c r="F257" s="59" t="s">
        <v>111</v>
      </c>
      <c r="G257" s="66">
        <v>54</v>
      </c>
      <c r="H257" s="60"/>
      <c r="I257" s="66">
        <v>54</v>
      </c>
      <c r="J257" s="68"/>
      <c r="K257" s="60"/>
      <c r="L257" s="61">
        <v>9.73</v>
      </c>
      <c r="M257" s="60"/>
      <c r="N257" s="85">
        <v>508.05</v>
      </c>
      <c r="EZ257" s="47"/>
      <c r="FA257" s="56"/>
      <c r="FB257" s="56"/>
      <c r="FC257" s="56"/>
      <c r="FE257" s="64" t="s">
        <v>131</v>
      </c>
      <c r="FG257" s="56"/>
      <c r="FJ257" s="94"/>
      <c r="FK257" s="56"/>
    </row>
    <row r="258" spans="1:167" s="7" customFormat="1" ht="14.4" x14ac:dyDescent="0.3">
      <c r="A258" s="75"/>
      <c r="B258" s="76"/>
      <c r="C258" s="258" t="s">
        <v>114</v>
      </c>
      <c r="D258" s="258"/>
      <c r="E258" s="258"/>
      <c r="F258" s="50"/>
      <c r="G258" s="51"/>
      <c r="H258" s="51"/>
      <c r="I258" s="51"/>
      <c r="J258" s="54"/>
      <c r="K258" s="51"/>
      <c r="L258" s="77">
        <v>80.89</v>
      </c>
      <c r="M258" s="72"/>
      <c r="N258" s="78">
        <v>2764.08</v>
      </c>
      <c r="EZ258" s="47"/>
      <c r="FA258" s="56"/>
      <c r="FB258" s="56"/>
      <c r="FC258" s="56"/>
      <c r="FG258" s="56" t="s">
        <v>114</v>
      </c>
      <c r="FJ258" s="94"/>
      <c r="FK258" s="56"/>
    </row>
    <row r="259" spans="1:167" s="7" customFormat="1" ht="20.399999999999999" x14ac:dyDescent="0.3">
      <c r="A259" s="48" t="s">
        <v>231</v>
      </c>
      <c r="B259" s="49" t="s">
        <v>132</v>
      </c>
      <c r="C259" s="258" t="s">
        <v>133</v>
      </c>
      <c r="D259" s="258"/>
      <c r="E259" s="258"/>
      <c r="F259" s="50" t="s">
        <v>103</v>
      </c>
      <c r="G259" s="51">
        <v>5.45E-2</v>
      </c>
      <c r="H259" s="52">
        <v>1</v>
      </c>
      <c r="I259" s="53">
        <v>5.45E-2</v>
      </c>
      <c r="J259" s="54"/>
      <c r="K259" s="51"/>
      <c r="L259" s="54"/>
      <c r="M259" s="51"/>
      <c r="N259" s="55"/>
      <c r="EZ259" s="47"/>
      <c r="FA259" s="56" t="s">
        <v>133</v>
      </c>
      <c r="FB259" s="56" t="s">
        <v>0</v>
      </c>
      <c r="FC259" s="56" t="s">
        <v>0</v>
      </c>
      <c r="FG259" s="56"/>
      <c r="FJ259" s="94"/>
      <c r="FK259" s="56"/>
    </row>
    <row r="260" spans="1:167" s="7" customFormat="1" ht="14.4" x14ac:dyDescent="0.3">
      <c r="A260" s="57"/>
      <c r="B260" s="58" t="s">
        <v>18</v>
      </c>
      <c r="C260" s="256" t="s">
        <v>104</v>
      </c>
      <c r="D260" s="256"/>
      <c r="E260" s="256"/>
      <c r="F260" s="59"/>
      <c r="G260" s="60"/>
      <c r="H260" s="60"/>
      <c r="I260" s="60"/>
      <c r="J260" s="61">
        <v>106.88</v>
      </c>
      <c r="K260" s="60"/>
      <c r="L260" s="61">
        <v>5.82</v>
      </c>
      <c r="M260" s="62">
        <v>52.21</v>
      </c>
      <c r="N260" s="85">
        <v>303.86</v>
      </c>
      <c r="EZ260" s="47"/>
      <c r="FA260" s="56"/>
      <c r="FB260" s="56"/>
      <c r="FC260" s="56"/>
      <c r="FD260" s="64" t="s">
        <v>104</v>
      </c>
      <c r="FG260" s="56"/>
      <c r="FJ260" s="94"/>
      <c r="FK260" s="56"/>
    </row>
    <row r="261" spans="1:167" s="7" customFormat="1" ht="14.4" x14ac:dyDescent="0.3">
      <c r="A261" s="57"/>
      <c r="B261" s="58" t="s">
        <v>115</v>
      </c>
      <c r="C261" s="256" t="s">
        <v>119</v>
      </c>
      <c r="D261" s="256"/>
      <c r="E261" s="256"/>
      <c r="F261" s="59"/>
      <c r="G261" s="60"/>
      <c r="H261" s="60"/>
      <c r="I261" s="60"/>
      <c r="J261" s="61">
        <v>241.58</v>
      </c>
      <c r="K261" s="60"/>
      <c r="L261" s="61">
        <v>13.17</v>
      </c>
      <c r="M261" s="62">
        <v>15.71</v>
      </c>
      <c r="N261" s="85">
        <v>206.9</v>
      </c>
      <c r="EZ261" s="47"/>
      <c r="FA261" s="56"/>
      <c r="FB261" s="56"/>
      <c r="FC261" s="56"/>
      <c r="FD261" s="64" t="s">
        <v>119</v>
      </c>
      <c r="FG261" s="56"/>
      <c r="FJ261" s="94"/>
      <c r="FK261" s="56"/>
    </row>
    <row r="262" spans="1:167" s="7" customFormat="1" ht="14.4" x14ac:dyDescent="0.3">
      <c r="A262" s="57"/>
      <c r="B262" s="58" t="s">
        <v>13</v>
      </c>
      <c r="C262" s="256" t="s">
        <v>120</v>
      </c>
      <c r="D262" s="256"/>
      <c r="E262" s="256"/>
      <c r="F262" s="59"/>
      <c r="G262" s="60"/>
      <c r="H262" s="60"/>
      <c r="I262" s="60"/>
      <c r="J262" s="61">
        <v>26.36</v>
      </c>
      <c r="K262" s="60"/>
      <c r="L262" s="61">
        <v>1.44</v>
      </c>
      <c r="M262" s="62">
        <v>52.21</v>
      </c>
      <c r="N262" s="85">
        <v>75.180000000000007</v>
      </c>
      <c r="EZ262" s="47"/>
      <c r="FA262" s="56"/>
      <c r="FB262" s="56"/>
      <c r="FC262" s="56"/>
      <c r="FD262" s="64" t="s">
        <v>120</v>
      </c>
      <c r="FG262" s="56"/>
      <c r="FJ262" s="94"/>
      <c r="FK262" s="56"/>
    </row>
    <row r="263" spans="1:167" s="7" customFormat="1" ht="14.4" x14ac:dyDescent="0.3">
      <c r="A263" s="65"/>
      <c r="B263" s="58"/>
      <c r="C263" s="256" t="s">
        <v>105</v>
      </c>
      <c r="D263" s="256"/>
      <c r="E263" s="256"/>
      <c r="F263" s="59" t="s">
        <v>106</v>
      </c>
      <c r="G263" s="62">
        <v>12.53</v>
      </c>
      <c r="H263" s="60"/>
      <c r="I263" s="82">
        <v>0.68288499999999996</v>
      </c>
      <c r="J263" s="68"/>
      <c r="K263" s="60"/>
      <c r="L263" s="68"/>
      <c r="M263" s="60"/>
      <c r="N263" s="69"/>
      <c r="EZ263" s="47"/>
      <c r="FA263" s="56"/>
      <c r="FB263" s="56"/>
      <c r="FC263" s="56"/>
      <c r="FE263" s="64" t="s">
        <v>105</v>
      </c>
      <c r="FG263" s="56"/>
      <c r="FJ263" s="94"/>
      <c r="FK263" s="56"/>
    </row>
    <row r="264" spans="1:167" s="7" customFormat="1" ht="14.4" x14ac:dyDescent="0.3">
      <c r="A264" s="65"/>
      <c r="B264" s="58"/>
      <c r="C264" s="256" t="s">
        <v>121</v>
      </c>
      <c r="D264" s="256"/>
      <c r="E264" s="256"/>
      <c r="F264" s="59" t="s">
        <v>106</v>
      </c>
      <c r="G264" s="62">
        <v>2.62</v>
      </c>
      <c r="H264" s="60"/>
      <c r="I264" s="81">
        <v>0.14279</v>
      </c>
      <c r="J264" s="68"/>
      <c r="K264" s="60"/>
      <c r="L264" s="68"/>
      <c r="M264" s="60"/>
      <c r="N264" s="69"/>
      <c r="EZ264" s="47"/>
      <c r="FA264" s="56"/>
      <c r="FB264" s="56"/>
      <c r="FC264" s="56"/>
      <c r="FE264" s="64" t="s">
        <v>121</v>
      </c>
      <c r="FG264" s="56"/>
      <c r="FJ264" s="94"/>
      <c r="FK264" s="56"/>
    </row>
    <row r="265" spans="1:167" s="7" customFormat="1" ht="14.4" x14ac:dyDescent="0.3">
      <c r="A265" s="70"/>
      <c r="B265" s="58"/>
      <c r="C265" s="262" t="s">
        <v>107</v>
      </c>
      <c r="D265" s="262"/>
      <c r="E265" s="262"/>
      <c r="F265" s="71"/>
      <c r="G265" s="72"/>
      <c r="H265" s="72"/>
      <c r="I265" s="72"/>
      <c r="J265" s="73">
        <v>348.46</v>
      </c>
      <c r="K265" s="72"/>
      <c r="L265" s="73">
        <v>18.989999999999998</v>
      </c>
      <c r="M265" s="72"/>
      <c r="N265" s="104">
        <v>510.76</v>
      </c>
      <c r="EZ265" s="47"/>
      <c r="FA265" s="56"/>
      <c r="FB265" s="56"/>
      <c r="FC265" s="56"/>
      <c r="FF265" s="64" t="s">
        <v>107</v>
      </c>
      <c r="FG265" s="56"/>
      <c r="FJ265" s="94"/>
      <c r="FK265" s="56"/>
    </row>
    <row r="266" spans="1:167" s="7" customFormat="1" ht="14.4" x14ac:dyDescent="0.3">
      <c r="A266" s="65"/>
      <c r="B266" s="58"/>
      <c r="C266" s="256" t="s">
        <v>108</v>
      </c>
      <c r="D266" s="256"/>
      <c r="E266" s="256"/>
      <c r="F266" s="59"/>
      <c r="G266" s="60"/>
      <c r="H266" s="60"/>
      <c r="I266" s="60"/>
      <c r="J266" s="68"/>
      <c r="K266" s="60"/>
      <c r="L266" s="61">
        <v>7.26</v>
      </c>
      <c r="M266" s="60"/>
      <c r="N266" s="85">
        <v>379.04</v>
      </c>
      <c r="EZ266" s="47"/>
      <c r="FA266" s="56"/>
      <c r="FB266" s="56"/>
      <c r="FC266" s="56"/>
      <c r="FE266" s="64" t="s">
        <v>108</v>
      </c>
      <c r="FG266" s="56"/>
      <c r="FJ266" s="94"/>
      <c r="FK266" s="56"/>
    </row>
    <row r="267" spans="1:167" s="7" customFormat="1" ht="20.399999999999999" x14ac:dyDescent="0.3">
      <c r="A267" s="65"/>
      <c r="B267" s="58" t="s">
        <v>134</v>
      </c>
      <c r="C267" s="256" t="s">
        <v>135</v>
      </c>
      <c r="D267" s="256"/>
      <c r="E267" s="256"/>
      <c r="F267" s="59" t="s">
        <v>111</v>
      </c>
      <c r="G267" s="66">
        <v>92</v>
      </c>
      <c r="H267" s="60"/>
      <c r="I267" s="66">
        <v>92</v>
      </c>
      <c r="J267" s="68"/>
      <c r="K267" s="60"/>
      <c r="L267" s="61">
        <v>6.68</v>
      </c>
      <c r="M267" s="60"/>
      <c r="N267" s="85">
        <v>348.72</v>
      </c>
      <c r="EZ267" s="47"/>
      <c r="FA267" s="56"/>
      <c r="FB267" s="56"/>
      <c r="FC267" s="56"/>
      <c r="FE267" s="64" t="s">
        <v>135</v>
      </c>
      <c r="FG267" s="56"/>
      <c r="FJ267" s="94"/>
      <c r="FK267" s="56"/>
    </row>
    <row r="268" spans="1:167" s="7" customFormat="1" ht="40.799999999999997" x14ac:dyDescent="0.3">
      <c r="A268" s="65"/>
      <c r="B268" s="58" t="s">
        <v>136</v>
      </c>
      <c r="C268" s="256" t="s">
        <v>137</v>
      </c>
      <c r="D268" s="256"/>
      <c r="E268" s="256"/>
      <c r="F268" s="59" t="s">
        <v>111</v>
      </c>
      <c r="G268" s="66">
        <v>46</v>
      </c>
      <c r="H268" s="62">
        <v>0.85</v>
      </c>
      <c r="I268" s="80">
        <v>39.1</v>
      </c>
      <c r="J268" s="68"/>
      <c r="K268" s="60"/>
      <c r="L268" s="61">
        <v>2.84</v>
      </c>
      <c r="M268" s="60"/>
      <c r="N268" s="85">
        <v>148.19999999999999</v>
      </c>
      <c r="EZ268" s="47"/>
      <c r="FA268" s="56"/>
      <c r="FB268" s="56"/>
      <c r="FC268" s="56"/>
      <c r="FE268" s="64" t="s">
        <v>137</v>
      </c>
      <c r="FG268" s="56"/>
      <c r="FJ268" s="94"/>
      <c r="FK268" s="56"/>
    </row>
    <row r="269" spans="1:167" s="7" customFormat="1" ht="14.4" x14ac:dyDescent="0.3">
      <c r="A269" s="75"/>
      <c r="B269" s="76"/>
      <c r="C269" s="258" t="s">
        <v>114</v>
      </c>
      <c r="D269" s="258"/>
      <c r="E269" s="258"/>
      <c r="F269" s="50"/>
      <c r="G269" s="51"/>
      <c r="H269" s="51"/>
      <c r="I269" s="51"/>
      <c r="J269" s="54"/>
      <c r="K269" s="51"/>
      <c r="L269" s="77">
        <v>28.51</v>
      </c>
      <c r="M269" s="72"/>
      <c r="N269" s="78">
        <v>1007.68</v>
      </c>
      <c r="EZ269" s="47"/>
      <c r="FA269" s="56"/>
      <c r="FB269" s="56"/>
      <c r="FC269" s="56"/>
      <c r="FG269" s="56" t="s">
        <v>114</v>
      </c>
      <c r="FJ269" s="94"/>
      <c r="FK269" s="56"/>
    </row>
    <row r="270" spans="1:167" s="7" customFormat="1" ht="30.6" x14ac:dyDescent="0.3">
      <c r="A270" s="48" t="s">
        <v>232</v>
      </c>
      <c r="B270" s="49" t="s">
        <v>138</v>
      </c>
      <c r="C270" s="258" t="s">
        <v>139</v>
      </c>
      <c r="D270" s="258"/>
      <c r="E270" s="258"/>
      <c r="F270" s="50" t="s">
        <v>103</v>
      </c>
      <c r="G270" s="51">
        <v>5.4100000000000002E-2</v>
      </c>
      <c r="H270" s="52">
        <v>1</v>
      </c>
      <c r="I270" s="53">
        <v>5.4100000000000002E-2</v>
      </c>
      <c r="J270" s="54"/>
      <c r="K270" s="51"/>
      <c r="L270" s="54"/>
      <c r="M270" s="51"/>
      <c r="N270" s="55"/>
      <c r="EZ270" s="47"/>
      <c r="FA270" s="56" t="s">
        <v>139</v>
      </c>
      <c r="FB270" s="56" t="s">
        <v>0</v>
      </c>
      <c r="FC270" s="56" t="s">
        <v>0</v>
      </c>
      <c r="FG270" s="56"/>
      <c r="FJ270" s="94"/>
      <c r="FK270" s="56"/>
    </row>
    <row r="271" spans="1:167" s="7" customFormat="1" ht="14.4" x14ac:dyDescent="0.3">
      <c r="A271" s="57"/>
      <c r="B271" s="58" t="s">
        <v>18</v>
      </c>
      <c r="C271" s="256" t="s">
        <v>104</v>
      </c>
      <c r="D271" s="256"/>
      <c r="E271" s="256"/>
      <c r="F271" s="59"/>
      <c r="G271" s="60"/>
      <c r="H271" s="60"/>
      <c r="I271" s="60"/>
      <c r="J271" s="61">
        <v>173.23</v>
      </c>
      <c r="K271" s="60"/>
      <c r="L271" s="61">
        <v>9.3699999999999992</v>
      </c>
      <c r="M271" s="62">
        <v>52.21</v>
      </c>
      <c r="N271" s="85">
        <v>489.21</v>
      </c>
      <c r="EZ271" s="47"/>
      <c r="FA271" s="56"/>
      <c r="FB271" s="56"/>
      <c r="FC271" s="56"/>
      <c r="FD271" s="64" t="s">
        <v>104</v>
      </c>
      <c r="FG271" s="56"/>
      <c r="FJ271" s="94"/>
      <c r="FK271" s="56"/>
    </row>
    <row r="272" spans="1:167" s="7" customFormat="1" ht="14.4" x14ac:dyDescent="0.3">
      <c r="A272" s="57"/>
      <c r="B272" s="58" t="s">
        <v>115</v>
      </c>
      <c r="C272" s="256" t="s">
        <v>119</v>
      </c>
      <c r="D272" s="256"/>
      <c r="E272" s="256"/>
      <c r="F272" s="59"/>
      <c r="G272" s="60"/>
      <c r="H272" s="60"/>
      <c r="I272" s="60"/>
      <c r="J272" s="79">
        <v>5268.76</v>
      </c>
      <c r="K272" s="60"/>
      <c r="L272" s="61">
        <v>285.04000000000002</v>
      </c>
      <c r="M272" s="62">
        <v>15.71</v>
      </c>
      <c r="N272" s="63">
        <v>4477.9799999999996</v>
      </c>
      <c r="EZ272" s="47"/>
      <c r="FA272" s="56"/>
      <c r="FB272" s="56"/>
      <c r="FC272" s="56"/>
      <c r="FD272" s="64" t="s">
        <v>119</v>
      </c>
      <c r="FG272" s="56"/>
      <c r="FJ272" s="94"/>
      <c r="FK272" s="56"/>
    </row>
    <row r="273" spans="1:167" s="7" customFormat="1" ht="14.4" x14ac:dyDescent="0.3">
      <c r="A273" s="57"/>
      <c r="B273" s="58" t="s">
        <v>13</v>
      </c>
      <c r="C273" s="256" t="s">
        <v>120</v>
      </c>
      <c r="D273" s="256"/>
      <c r="E273" s="256"/>
      <c r="F273" s="59"/>
      <c r="G273" s="60"/>
      <c r="H273" s="60"/>
      <c r="I273" s="60"/>
      <c r="J273" s="61">
        <v>267.67</v>
      </c>
      <c r="K273" s="60"/>
      <c r="L273" s="61">
        <v>14.48</v>
      </c>
      <c r="M273" s="62">
        <v>52.21</v>
      </c>
      <c r="N273" s="85">
        <v>756</v>
      </c>
      <c r="EZ273" s="47"/>
      <c r="FA273" s="56"/>
      <c r="FB273" s="56"/>
      <c r="FC273" s="56"/>
      <c r="FD273" s="64" t="s">
        <v>120</v>
      </c>
      <c r="FG273" s="56"/>
      <c r="FJ273" s="94"/>
      <c r="FK273" s="56"/>
    </row>
    <row r="274" spans="1:167" s="7" customFormat="1" ht="14.4" x14ac:dyDescent="0.3">
      <c r="A274" s="57"/>
      <c r="B274" s="58" t="s">
        <v>16</v>
      </c>
      <c r="C274" s="256" t="s">
        <v>140</v>
      </c>
      <c r="D274" s="256"/>
      <c r="E274" s="256"/>
      <c r="F274" s="59"/>
      <c r="G274" s="60"/>
      <c r="H274" s="60"/>
      <c r="I274" s="60"/>
      <c r="J274" s="61">
        <v>17.079999999999998</v>
      </c>
      <c r="K274" s="60"/>
      <c r="L274" s="61">
        <v>0.92</v>
      </c>
      <c r="M274" s="80">
        <v>9.5</v>
      </c>
      <c r="N274" s="85">
        <v>8.74</v>
      </c>
      <c r="EZ274" s="47"/>
      <c r="FA274" s="56"/>
      <c r="FB274" s="56"/>
      <c r="FC274" s="56"/>
      <c r="FD274" s="64" t="s">
        <v>140</v>
      </c>
      <c r="FG274" s="56"/>
      <c r="FJ274" s="94"/>
      <c r="FK274" s="56"/>
    </row>
    <row r="275" spans="1:167" s="7" customFormat="1" ht="14.4" x14ac:dyDescent="0.3">
      <c r="A275" s="65"/>
      <c r="B275" s="58"/>
      <c r="C275" s="256" t="s">
        <v>105</v>
      </c>
      <c r="D275" s="256"/>
      <c r="E275" s="256"/>
      <c r="F275" s="59" t="s">
        <v>106</v>
      </c>
      <c r="G275" s="80">
        <v>21.6</v>
      </c>
      <c r="H275" s="60"/>
      <c r="I275" s="81">
        <v>1.16856</v>
      </c>
      <c r="J275" s="68"/>
      <c r="K275" s="60"/>
      <c r="L275" s="68"/>
      <c r="M275" s="60"/>
      <c r="N275" s="69"/>
      <c r="EZ275" s="47"/>
      <c r="FA275" s="56"/>
      <c r="FB275" s="56"/>
      <c r="FC275" s="56"/>
      <c r="FE275" s="64" t="s">
        <v>105</v>
      </c>
      <c r="FG275" s="56"/>
      <c r="FJ275" s="94"/>
      <c r="FK275" s="56"/>
    </row>
    <row r="276" spans="1:167" s="7" customFormat="1" ht="14.4" x14ac:dyDescent="0.3">
      <c r="A276" s="65"/>
      <c r="B276" s="58"/>
      <c r="C276" s="256" t="s">
        <v>121</v>
      </c>
      <c r="D276" s="256"/>
      <c r="E276" s="256"/>
      <c r="F276" s="59" t="s">
        <v>106</v>
      </c>
      <c r="G276" s="80">
        <v>20.6</v>
      </c>
      <c r="H276" s="60"/>
      <c r="I276" s="81">
        <v>1.11446</v>
      </c>
      <c r="J276" s="68"/>
      <c r="K276" s="60"/>
      <c r="L276" s="68"/>
      <c r="M276" s="60"/>
      <c r="N276" s="69"/>
      <c r="EZ276" s="47"/>
      <c r="FA276" s="56"/>
      <c r="FB276" s="56"/>
      <c r="FC276" s="56"/>
      <c r="FE276" s="64" t="s">
        <v>121</v>
      </c>
      <c r="FG276" s="56"/>
      <c r="FJ276" s="94"/>
      <c r="FK276" s="56"/>
    </row>
    <row r="277" spans="1:167" s="7" customFormat="1" ht="14.4" x14ac:dyDescent="0.3">
      <c r="A277" s="70"/>
      <c r="B277" s="58"/>
      <c r="C277" s="262" t="s">
        <v>107</v>
      </c>
      <c r="D277" s="262"/>
      <c r="E277" s="262"/>
      <c r="F277" s="71"/>
      <c r="G277" s="72"/>
      <c r="H277" s="72"/>
      <c r="I277" s="72"/>
      <c r="J277" s="83">
        <v>5459.07</v>
      </c>
      <c r="K277" s="72"/>
      <c r="L277" s="73">
        <v>295.33</v>
      </c>
      <c r="M277" s="72"/>
      <c r="N277" s="74">
        <v>4975.93</v>
      </c>
      <c r="EZ277" s="47"/>
      <c r="FA277" s="56"/>
      <c r="FB277" s="56"/>
      <c r="FC277" s="56"/>
      <c r="FF277" s="64" t="s">
        <v>107</v>
      </c>
      <c r="FG277" s="56"/>
      <c r="FJ277" s="94"/>
      <c r="FK277" s="56"/>
    </row>
    <row r="278" spans="1:167" s="7" customFormat="1" ht="14.4" x14ac:dyDescent="0.3">
      <c r="A278" s="65"/>
      <c r="B278" s="58"/>
      <c r="C278" s="256" t="s">
        <v>108</v>
      </c>
      <c r="D278" s="256"/>
      <c r="E278" s="256"/>
      <c r="F278" s="59"/>
      <c r="G278" s="60"/>
      <c r="H278" s="60"/>
      <c r="I278" s="60"/>
      <c r="J278" s="68"/>
      <c r="K278" s="60"/>
      <c r="L278" s="61">
        <v>23.85</v>
      </c>
      <c r="M278" s="60"/>
      <c r="N278" s="63">
        <v>1245.21</v>
      </c>
      <c r="EZ278" s="47"/>
      <c r="FA278" s="56"/>
      <c r="FB278" s="56"/>
      <c r="FC278" s="56"/>
      <c r="FE278" s="64" t="s">
        <v>108</v>
      </c>
      <c r="FG278" s="56"/>
      <c r="FJ278" s="94"/>
      <c r="FK278" s="56"/>
    </row>
    <row r="279" spans="1:167" s="7" customFormat="1" ht="40.799999999999997" x14ac:dyDescent="0.3">
      <c r="A279" s="65"/>
      <c r="B279" s="58" t="s">
        <v>141</v>
      </c>
      <c r="C279" s="256" t="s">
        <v>142</v>
      </c>
      <c r="D279" s="256"/>
      <c r="E279" s="256"/>
      <c r="F279" s="59" t="s">
        <v>111</v>
      </c>
      <c r="G279" s="66">
        <v>147</v>
      </c>
      <c r="H279" s="60"/>
      <c r="I279" s="66">
        <v>147</v>
      </c>
      <c r="J279" s="68"/>
      <c r="K279" s="60"/>
      <c r="L279" s="61">
        <v>35.06</v>
      </c>
      <c r="M279" s="60"/>
      <c r="N279" s="63">
        <v>1830.46</v>
      </c>
      <c r="EZ279" s="47"/>
      <c r="FA279" s="56"/>
      <c r="FB279" s="56"/>
      <c r="FC279" s="56"/>
      <c r="FE279" s="64" t="s">
        <v>142</v>
      </c>
      <c r="FG279" s="56"/>
      <c r="FJ279" s="94"/>
      <c r="FK279" s="56"/>
    </row>
    <row r="280" spans="1:167" s="7" customFormat="1" ht="51" x14ac:dyDescent="0.3">
      <c r="A280" s="65"/>
      <c r="B280" s="58" t="s">
        <v>143</v>
      </c>
      <c r="C280" s="256" t="s">
        <v>144</v>
      </c>
      <c r="D280" s="256"/>
      <c r="E280" s="256"/>
      <c r="F280" s="59" t="s">
        <v>111</v>
      </c>
      <c r="G280" s="66">
        <v>134</v>
      </c>
      <c r="H280" s="62">
        <v>0.85</v>
      </c>
      <c r="I280" s="80">
        <v>113.9</v>
      </c>
      <c r="J280" s="68"/>
      <c r="K280" s="60"/>
      <c r="L280" s="61">
        <v>27.17</v>
      </c>
      <c r="M280" s="60"/>
      <c r="N280" s="63">
        <v>1418.29</v>
      </c>
      <c r="EZ280" s="47"/>
      <c r="FA280" s="56"/>
      <c r="FB280" s="56"/>
      <c r="FC280" s="56"/>
      <c r="FE280" s="64" t="s">
        <v>144</v>
      </c>
      <c r="FG280" s="56"/>
      <c r="FJ280" s="94"/>
      <c r="FK280" s="56"/>
    </row>
    <row r="281" spans="1:167" s="7" customFormat="1" ht="14.4" x14ac:dyDescent="0.3">
      <c r="A281" s="75"/>
      <c r="B281" s="76"/>
      <c r="C281" s="258" t="s">
        <v>114</v>
      </c>
      <c r="D281" s="258"/>
      <c r="E281" s="258"/>
      <c r="F281" s="50"/>
      <c r="G281" s="51"/>
      <c r="H281" s="51"/>
      <c r="I281" s="51"/>
      <c r="J281" s="54"/>
      <c r="K281" s="51"/>
      <c r="L281" s="77">
        <v>357.56</v>
      </c>
      <c r="M281" s="72"/>
      <c r="N281" s="78">
        <v>8224.68</v>
      </c>
      <c r="EZ281" s="47"/>
      <c r="FA281" s="56"/>
      <c r="FB281" s="56"/>
      <c r="FC281" s="56"/>
      <c r="FG281" s="56" t="s">
        <v>114</v>
      </c>
      <c r="FJ281" s="94"/>
      <c r="FK281" s="56"/>
    </row>
    <row r="282" spans="1:167" s="7" customFormat="1" ht="20.399999999999999" x14ac:dyDescent="0.3">
      <c r="A282" s="48" t="s">
        <v>233</v>
      </c>
      <c r="B282" s="49" t="s">
        <v>145</v>
      </c>
      <c r="C282" s="258" t="s">
        <v>146</v>
      </c>
      <c r="D282" s="258"/>
      <c r="E282" s="258"/>
      <c r="F282" s="50" t="s">
        <v>147</v>
      </c>
      <c r="G282" s="51">
        <v>6.8170000000000002</v>
      </c>
      <c r="H282" s="52">
        <v>1</v>
      </c>
      <c r="I282" s="86">
        <v>6.8170000000000002</v>
      </c>
      <c r="J282" s="77">
        <v>646.32000000000005</v>
      </c>
      <c r="K282" s="86">
        <v>1.012</v>
      </c>
      <c r="L282" s="84">
        <v>4458.84</v>
      </c>
      <c r="M282" s="87">
        <v>9.5</v>
      </c>
      <c r="N282" s="78">
        <v>42358.98</v>
      </c>
      <c r="EZ282" s="47"/>
      <c r="FA282" s="56" t="s">
        <v>146</v>
      </c>
      <c r="FB282" s="56" t="s">
        <v>0</v>
      </c>
      <c r="FC282" s="56" t="s">
        <v>0</v>
      </c>
      <c r="FG282" s="56"/>
      <c r="FJ282" s="94"/>
      <c r="FK282" s="56"/>
    </row>
    <row r="283" spans="1:167" s="7" customFormat="1" ht="14.4" x14ac:dyDescent="0.3">
      <c r="A283" s="70"/>
      <c r="B283" s="88"/>
      <c r="C283" s="256" t="s">
        <v>148</v>
      </c>
      <c r="D283" s="256"/>
      <c r="E283" s="256"/>
      <c r="F283" s="256"/>
      <c r="G283" s="256"/>
      <c r="H283" s="256"/>
      <c r="I283" s="256"/>
      <c r="J283" s="256"/>
      <c r="K283" s="256"/>
      <c r="L283" s="256"/>
      <c r="M283" s="256"/>
      <c r="N283" s="263"/>
      <c r="EZ283" s="47"/>
      <c r="FA283" s="56"/>
      <c r="FB283" s="56"/>
      <c r="FC283" s="56"/>
      <c r="FG283" s="56"/>
      <c r="FH283" s="64" t="s">
        <v>148</v>
      </c>
      <c r="FJ283" s="94"/>
      <c r="FK283" s="56"/>
    </row>
    <row r="284" spans="1:167" s="7" customFormat="1" ht="14.4" x14ac:dyDescent="0.3">
      <c r="A284" s="89"/>
      <c r="B284" s="58"/>
      <c r="C284" s="264" t="s">
        <v>149</v>
      </c>
      <c r="D284" s="264"/>
      <c r="E284" s="264"/>
      <c r="F284" s="264"/>
      <c r="G284" s="264"/>
      <c r="H284" s="264"/>
      <c r="I284" s="264"/>
      <c r="J284" s="264"/>
      <c r="K284" s="264"/>
      <c r="L284" s="264"/>
      <c r="M284" s="264"/>
      <c r="N284" s="265"/>
      <c r="EZ284" s="47"/>
      <c r="FA284" s="56"/>
      <c r="FB284" s="56"/>
      <c r="FC284" s="56"/>
      <c r="FG284" s="56"/>
      <c r="FI284" s="64" t="s">
        <v>149</v>
      </c>
      <c r="FJ284" s="94"/>
      <c r="FK284" s="56"/>
    </row>
    <row r="285" spans="1:167" s="7" customFormat="1" ht="14.4" x14ac:dyDescent="0.3">
      <c r="A285" s="75"/>
      <c r="B285" s="76"/>
      <c r="C285" s="258" t="s">
        <v>114</v>
      </c>
      <c r="D285" s="258"/>
      <c r="E285" s="258"/>
      <c r="F285" s="50"/>
      <c r="G285" s="51"/>
      <c r="H285" s="51"/>
      <c r="I285" s="51"/>
      <c r="J285" s="54"/>
      <c r="K285" s="51"/>
      <c r="L285" s="84">
        <v>4458.84</v>
      </c>
      <c r="M285" s="72"/>
      <c r="N285" s="78">
        <v>42358.98</v>
      </c>
      <c r="EZ285" s="47"/>
      <c r="FA285" s="56"/>
      <c r="FB285" s="56"/>
      <c r="FC285" s="56"/>
      <c r="FG285" s="56" t="s">
        <v>114</v>
      </c>
      <c r="FJ285" s="94"/>
      <c r="FK285" s="56"/>
    </row>
    <row r="286" spans="1:167" s="7" customFormat="1" ht="30.6" x14ac:dyDescent="0.3">
      <c r="A286" s="48" t="s">
        <v>234</v>
      </c>
      <c r="B286" s="49" t="s">
        <v>235</v>
      </c>
      <c r="C286" s="258" t="s">
        <v>236</v>
      </c>
      <c r="D286" s="258"/>
      <c r="E286" s="258"/>
      <c r="F286" s="50" t="s">
        <v>237</v>
      </c>
      <c r="G286" s="51">
        <v>0.06</v>
      </c>
      <c r="H286" s="52">
        <v>1</v>
      </c>
      <c r="I286" s="91">
        <v>0.06</v>
      </c>
      <c r="J286" s="54"/>
      <c r="K286" s="51"/>
      <c r="L286" s="54"/>
      <c r="M286" s="51"/>
      <c r="N286" s="55"/>
      <c r="EZ286" s="47"/>
      <c r="FA286" s="56" t="s">
        <v>236</v>
      </c>
      <c r="FB286" s="56" t="s">
        <v>0</v>
      </c>
      <c r="FC286" s="56" t="s">
        <v>0</v>
      </c>
      <c r="FG286" s="56"/>
      <c r="FJ286" s="94"/>
      <c r="FK286" s="56"/>
    </row>
    <row r="287" spans="1:167" s="7" customFormat="1" ht="14.4" x14ac:dyDescent="0.3">
      <c r="A287" s="57"/>
      <c r="B287" s="58" t="s">
        <v>18</v>
      </c>
      <c r="C287" s="256" t="s">
        <v>104</v>
      </c>
      <c r="D287" s="256"/>
      <c r="E287" s="256"/>
      <c r="F287" s="59"/>
      <c r="G287" s="60"/>
      <c r="H287" s="60"/>
      <c r="I287" s="60"/>
      <c r="J287" s="79">
        <v>1183.68</v>
      </c>
      <c r="K287" s="60"/>
      <c r="L287" s="61">
        <v>71.02</v>
      </c>
      <c r="M287" s="62">
        <v>52.21</v>
      </c>
      <c r="N287" s="63">
        <v>3707.95</v>
      </c>
      <c r="EZ287" s="47"/>
      <c r="FA287" s="56"/>
      <c r="FB287" s="56"/>
      <c r="FC287" s="56"/>
      <c r="FD287" s="64" t="s">
        <v>104</v>
      </c>
      <c r="FG287" s="56"/>
      <c r="FJ287" s="94"/>
      <c r="FK287" s="56"/>
    </row>
    <row r="288" spans="1:167" s="7" customFormat="1" ht="14.4" x14ac:dyDescent="0.3">
      <c r="A288" s="57"/>
      <c r="B288" s="58" t="s">
        <v>115</v>
      </c>
      <c r="C288" s="256" t="s">
        <v>119</v>
      </c>
      <c r="D288" s="256"/>
      <c r="E288" s="256"/>
      <c r="F288" s="59"/>
      <c r="G288" s="60"/>
      <c r="H288" s="60"/>
      <c r="I288" s="60"/>
      <c r="J288" s="61">
        <v>946.33</v>
      </c>
      <c r="K288" s="60"/>
      <c r="L288" s="61">
        <v>56.78</v>
      </c>
      <c r="M288" s="62">
        <v>15.71</v>
      </c>
      <c r="N288" s="85">
        <v>892.01</v>
      </c>
      <c r="EZ288" s="47"/>
      <c r="FA288" s="56"/>
      <c r="FB288" s="56"/>
      <c r="FC288" s="56"/>
      <c r="FD288" s="64" t="s">
        <v>119</v>
      </c>
      <c r="FG288" s="56"/>
      <c r="FJ288" s="94"/>
      <c r="FK288" s="56"/>
    </row>
    <row r="289" spans="1:167" s="7" customFormat="1" ht="14.4" x14ac:dyDescent="0.3">
      <c r="A289" s="57"/>
      <c r="B289" s="58" t="s">
        <v>13</v>
      </c>
      <c r="C289" s="256" t="s">
        <v>120</v>
      </c>
      <c r="D289" s="256"/>
      <c r="E289" s="256"/>
      <c r="F289" s="59"/>
      <c r="G289" s="60"/>
      <c r="H289" s="60"/>
      <c r="I289" s="60"/>
      <c r="J289" s="61">
        <v>90.65</v>
      </c>
      <c r="K289" s="60"/>
      <c r="L289" s="61">
        <v>5.44</v>
      </c>
      <c r="M289" s="62">
        <v>52.21</v>
      </c>
      <c r="N289" s="85">
        <v>284.02</v>
      </c>
      <c r="EZ289" s="47"/>
      <c r="FA289" s="56"/>
      <c r="FB289" s="56"/>
      <c r="FC289" s="56"/>
      <c r="FD289" s="64" t="s">
        <v>120</v>
      </c>
      <c r="FG289" s="56"/>
      <c r="FJ289" s="94"/>
      <c r="FK289" s="56"/>
    </row>
    <row r="290" spans="1:167" s="7" customFormat="1" ht="14.4" x14ac:dyDescent="0.3">
      <c r="A290" s="57"/>
      <c r="B290" s="58" t="s">
        <v>16</v>
      </c>
      <c r="C290" s="256" t="s">
        <v>140</v>
      </c>
      <c r="D290" s="256"/>
      <c r="E290" s="256"/>
      <c r="F290" s="59"/>
      <c r="G290" s="60"/>
      <c r="H290" s="60"/>
      <c r="I290" s="60"/>
      <c r="J290" s="79">
        <v>8643.11</v>
      </c>
      <c r="K290" s="60"/>
      <c r="L290" s="61">
        <v>518.59</v>
      </c>
      <c r="M290" s="80">
        <v>9.5</v>
      </c>
      <c r="N290" s="63">
        <v>4926.6099999999997</v>
      </c>
      <c r="EZ290" s="47"/>
      <c r="FA290" s="56"/>
      <c r="FB290" s="56"/>
      <c r="FC290" s="56"/>
      <c r="FD290" s="64" t="s">
        <v>140</v>
      </c>
      <c r="FG290" s="56"/>
      <c r="FJ290" s="94"/>
      <c r="FK290" s="56"/>
    </row>
    <row r="291" spans="1:167" s="7" customFormat="1" ht="14.4" x14ac:dyDescent="0.3">
      <c r="A291" s="65"/>
      <c r="B291" s="58"/>
      <c r="C291" s="256" t="s">
        <v>105</v>
      </c>
      <c r="D291" s="256"/>
      <c r="E291" s="256"/>
      <c r="F291" s="59" t="s">
        <v>106</v>
      </c>
      <c r="G291" s="66">
        <v>137</v>
      </c>
      <c r="H291" s="60"/>
      <c r="I291" s="62">
        <v>8.2200000000000006</v>
      </c>
      <c r="J291" s="68"/>
      <c r="K291" s="60"/>
      <c r="L291" s="68"/>
      <c r="M291" s="60"/>
      <c r="N291" s="69"/>
      <c r="EZ291" s="47"/>
      <c r="FA291" s="56"/>
      <c r="FB291" s="56"/>
      <c r="FC291" s="56"/>
      <c r="FE291" s="64" t="s">
        <v>105</v>
      </c>
      <c r="FG291" s="56"/>
      <c r="FJ291" s="94"/>
      <c r="FK291" s="56"/>
    </row>
    <row r="292" spans="1:167" s="7" customFormat="1" ht="14.4" x14ac:dyDescent="0.3">
      <c r="A292" s="65"/>
      <c r="B292" s="58"/>
      <c r="C292" s="256" t="s">
        <v>121</v>
      </c>
      <c r="D292" s="256"/>
      <c r="E292" s="256"/>
      <c r="F292" s="59" t="s">
        <v>106</v>
      </c>
      <c r="G292" s="62">
        <v>8.01</v>
      </c>
      <c r="H292" s="60"/>
      <c r="I292" s="92">
        <v>0.48060000000000003</v>
      </c>
      <c r="J292" s="68"/>
      <c r="K292" s="60"/>
      <c r="L292" s="68"/>
      <c r="M292" s="60"/>
      <c r="N292" s="69"/>
      <c r="EZ292" s="47"/>
      <c r="FA292" s="56"/>
      <c r="FB292" s="56"/>
      <c r="FC292" s="56"/>
      <c r="FE292" s="64" t="s">
        <v>121</v>
      </c>
      <c r="FG292" s="56"/>
      <c r="FJ292" s="94"/>
      <c r="FK292" s="56"/>
    </row>
    <row r="293" spans="1:167" s="7" customFormat="1" ht="14.4" x14ac:dyDescent="0.3">
      <c r="A293" s="70"/>
      <c r="B293" s="58"/>
      <c r="C293" s="262" t="s">
        <v>107</v>
      </c>
      <c r="D293" s="262"/>
      <c r="E293" s="262"/>
      <c r="F293" s="71"/>
      <c r="G293" s="72"/>
      <c r="H293" s="72"/>
      <c r="I293" s="72"/>
      <c r="J293" s="83">
        <v>10773.12</v>
      </c>
      <c r="K293" s="72"/>
      <c r="L293" s="73">
        <v>646.39</v>
      </c>
      <c r="M293" s="72"/>
      <c r="N293" s="74">
        <v>9526.57</v>
      </c>
      <c r="EZ293" s="47"/>
      <c r="FA293" s="56"/>
      <c r="FB293" s="56"/>
      <c r="FC293" s="56"/>
      <c r="FF293" s="64" t="s">
        <v>107</v>
      </c>
      <c r="FG293" s="56"/>
      <c r="FJ293" s="94"/>
      <c r="FK293" s="56"/>
    </row>
    <row r="294" spans="1:167" s="7" customFormat="1" ht="14.4" x14ac:dyDescent="0.3">
      <c r="A294" s="65"/>
      <c r="B294" s="58"/>
      <c r="C294" s="256" t="s">
        <v>108</v>
      </c>
      <c r="D294" s="256"/>
      <c r="E294" s="256"/>
      <c r="F294" s="59"/>
      <c r="G294" s="60"/>
      <c r="H294" s="60"/>
      <c r="I294" s="60"/>
      <c r="J294" s="68"/>
      <c r="K294" s="60"/>
      <c r="L294" s="61">
        <v>76.459999999999994</v>
      </c>
      <c r="M294" s="60"/>
      <c r="N294" s="63">
        <v>3991.97</v>
      </c>
      <c r="EZ294" s="47"/>
      <c r="FA294" s="56"/>
      <c r="FB294" s="56"/>
      <c r="FC294" s="56"/>
      <c r="FE294" s="64" t="s">
        <v>108</v>
      </c>
      <c r="FG294" s="56"/>
      <c r="FJ294" s="94"/>
      <c r="FK294" s="56"/>
    </row>
    <row r="295" spans="1:167" s="7" customFormat="1" ht="14.4" x14ac:dyDescent="0.3">
      <c r="A295" s="65"/>
      <c r="B295" s="58" t="s">
        <v>238</v>
      </c>
      <c r="C295" s="256" t="s">
        <v>239</v>
      </c>
      <c r="D295" s="256"/>
      <c r="E295" s="256"/>
      <c r="F295" s="59" t="s">
        <v>111</v>
      </c>
      <c r="G295" s="66">
        <v>106</v>
      </c>
      <c r="H295" s="60"/>
      <c r="I295" s="66">
        <v>106</v>
      </c>
      <c r="J295" s="68"/>
      <c r="K295" s="60"/>
      <c r="L295" s="61">
        <v>81.05</v>
      </c>
      <c r="M295" s="60"/>
      <c r="N295" s="63">
        <v>4231.49</v>
      </c>
      <c r="EZ295" s="47"/>
      <c r="FA295" s="56"/>
      <c r="FB295" s="56"/>
      <c r="FC295" s="56"/>
      <c r="FE295" s="64" t="s">
        <v>239</v>
      </c>
      <c r="FG295" s="56"/>
      <c r="FJ295" s="94"/>
      <c r="FK295" s="56"/>
    </row>
    <row r="296" spans="1:167" s="7" customFormat="1" ht="20.399999999999999" x14ac:dyDescent="0.3">
      <c r="A296" s="65"/>
      <c r="B296" s="58" t="s">
        <v>240</v>
      </c>
      <c r="C296" s="256" t="s">
        <v>241</v>
      </c>
      <c r="D296" s="256"/>
      <c r="E296" s="256"/>
      <c r="F296" s="59" t="s">
        <v>111</v>
      </c>
      <c r="G296" s="66">
        <v>56</v>
      </c>
      <c r="H296" s="62">
        <v>0.85</v>
      </c>
      <c r="I296" s="80">
        <v>47.6</v>
      </c>
      <c r="J296" s="68"/>
      <c r="K296" s="60"/>
      <c r="L296" s="61">
        <v>36.39</v>
      </c>
      <c r="M296" s="60"/>
      <c r="N296" s="63">
        <v>1900.18</v>
      </c>
      <c r="EZ296" s="47"/>
      <c r="FA296" s="56"/>
      <c r="FB296" s="56"/>
      <c r="FC296" s="56"/>
      <c r="FE296" s="64" t="s">
        <v>241</v>
      </c>
      <c r="FG296" s="56"/>
      <c r="FJ296" s="94"/>
      <c r="FK296" s="56"/>
    </row>
    <row r="297" spans="1:167" s="7" customFormat="1" ht="14.4" x14ac:dyDescent="0.3">
      <c r="A297" s="75"/>
      <c r="B297" s="76"/>
      <c r="C297" s="258" t="s">
        <v>114</v>
      </c>
      <c r="D297" s="258"/>
      <c r="E297" s="258"/>
      <c r="F297" s="50"/>
      <c r="G297" s="51"/>
      <c r="H297" s="51"/>
      <c r="I297" s="51"/>
      <c r="J297" s="54"/>
      <c r="K297" s="51"/>
      <c r="L297" s="77">
        <v>763.83</v>
      </c>
      <c r="M297" s="72"/>
      <c r="N297" s="78">
        <v>15658.24</v>
      </c>
      <c r="EZ297" s="47"/>
      <c r="FA297" s="56"/>
      <c r="FB297" s="56"/>
      <c r="FC297" s="56"/>
      <c r="FG297" s="56" t="s">
        <v>114</v>
      </c>
      <c r="FJ297" s="94"/>
      <c r="FK297" s="56"/>
    </row>
    <row r="298" spans="1:167" s="7" customFormat="1" ht="20.399999999999999" x14ac:dyDescent="0.3">
      <c r="A298" s="48" t="s">
        <v>242</v>
      </c>
      <c r="B298" s="49" t="s">
        <v>243</v>
      </c>
      <c r="C298" s="258" t="s">
        <v>244</v>
      </c>
      <c r="D298" s="258"/>
      <c r="E298" s="258"/>
      <c r="F298" s="50" t="s">
        <v>162</v>
      </c>
      <c r="G298" s="51">
        <v>-2.9000000000000001E-2</v>
      </c>
      <c r="H298" s="52">
        <v>1</v>
      </c>
      <c r="I298" s="86">
        <v>-2.9000000000000001E-2</v>
      </c>
      <c r="J298" s="84">
        <v>9727.3700000000008</v>
      </c>
      <c r="K298" s="51"/>
      <c r="L298" s="77">
        <v>-282.08999999999997</v>
      </c>
      <c r="M298" s="87">
        <v>9.5</v>
      </c>
      <c r="N298" s="78">
        <v>-2679.86</v>
      </c>
      <c r="EZ298" s="47"/>
      <c r="FA298" s="56" t="s">
        <v>244</v>
      </c>
      <c r="FB298" s="56" t="s">
        <v>0</v>
      </c>
      <c r="FC298" s="56" t="s">
        <v>0</v>
      </c>
      <c r="FG298" s="56"/>
      <c r="FJ298" s="94"/>
      <c r="FK298" s="56"/>
    </row>
    <row r="299" spans="1:167" s="7" customFormat="1" ht="14.4" x14ac:dyDescent="0.3">
      <c r="A299" s="75"/>
      <c r="B299" s="76"/>
      <c r="C299" s="258" t="s">
        <v>114</v>
      </c>
      <c r="D299" s="258"/>
      <c r="E299" s="258"/>
      <c r="F299" s="50"/>
      <c r="G299" s="51"/>
      <c r="H299" s="51"/>
      <c r="I299" s="51"/>
      <c r="J299" s="54"/>
      <c r="K299" s="51"/>
      <c r="L299" s="77">
        <v>-282.08999999999997</v>
      </c>
      <c r="M299" s="72"/>
      <c r="N299" s="78">
        <v>-2679.86</v>
      </c>
      <c r="EZ299" s="47"/>
      <c r="FA299" s="56"/>
      <c r="FB299" s="56"/>
      <c r="FC299" s="56"/>
      <c r="FG299" s="56" t="s">
        <v>114</v>
      </c>
      <c r="FJ299" s="94"/>
      <c r="FK299" s="56"/>
    </row>
    <row r="300" spans="1:167" s="7" customFormat="1" ht="20.399999999999999" x14ac:dyDescent="0.3">
      <c r="A300" s="48" t="s">
        <v>245</v>
      </c>
      <c r="B300" s="49" t="s">
        <v>7</v>
      </c>
      <c r="C300" s="258" t="s">
        <v>246</v>
      </c>
      <c r="D300" s="258"/>
      <c r="E300" s="258"/>
      <c r="F300" s="50" t="s">
        <v>8</v>
      </c>
      <c r="G300" s="51">
        <v>0.36</v>
      </c>
      <c r="H300" s="52">
        <v>1</v>
      </c>
      <c r="I300" s="91">
        <v>0.36</v>
      </c>
      <c r="J300" s="84">
        <v>37646.32</v>
      </c>
      <c r="K300" s="90">
        <v>1.04236</v>
      </c>
      <c r="L300" s="84">
        <v>14126.77</v>
      </c>
      <c r="M300" s="87">
        <v>9.5</v>
      </c>
      <c r="N300" s="78">
        <v>134204.32</v>
      </c>
      <c r="EZ300" s="47"/>
      <c r="FA300" s="56" t="s">
        <v>246</v>
      </c>
      <c r="FB300" s="56" t="s">
        <v>0</v>
      </c>
      <c r="FC300" s="56" t="s">
        <v>0</v>
      </c>
      <c r="FG300" s="56"/>
      <c r="FJ300" s="94"/>
      <c r="FK300" s="56"/>
    </row>
    <row r="301" spans="1:167" s="7" customFormat="1" ht="14.4" x14ac:dyDescent="0.3">
      <c r="A301" s="70"/>
      <c r="B301" s="88"/>
      <c r="C301" s="256" t="s">
        <v>170</v>
      </c>
      <c r="D301" s="256"/>
      <c r="E301" s="256"/>
      <c r="F301" s="256"/>
      <c r="G301" s="256"/>
      <c r="H301" s="256"/>
      <c r="I301" s="256"/>
      <c r="J301" s="256"/>
      <c r="K301" s="256"/>
      <c r="L301" s="256"/>
      <c r="M301" s="256"/>
      <c r="N301" s="263"/>
      <c r="EZ301" s="47"/>
      <c r="FA301" s="56"/>
      <c r="FB301" s="56"/>
      <c r="FC301" s="56"/>
      <c r="FG301" s="56"/>
      <c r="FH301" s="64" t="s">
        <v>170</v>
      </c>
      <c r="FJ301" s="94"/>
      <c r="FK301" s="56"/>
    </row>
    <row r="302" spans="1:167" s="7" customFormat="1" ht="14.4" x14ac:dyDescent="0.3">
      <c r="A302" s="89"/>
      <c r="B302" s="58"/>
      <c r="C302" s="264" t="s">
        <v>159</v>
      </c>
      <c r="D302" s="264"/>
      <c r="E302" s="264"/>
      <c r="F302" s="264"/>
      <c r="G302" s="264"/>
      <c r="H302" s="264"/>
      <c r="I302" s="264"/>
      <c r="J302" s="264"/>
      <c r="K302" s="264"/>
      <c r="L302" s="264"/>
      <c r="M302" s="264"/>
      <c r="N302" s="265"/>
      <c r="EZ302" s="47"/>
      <c r="FA302" s="56"/>
      <c r="FB302" s="56"/>
      <c r="FC302" s="56"/>
      <c r="FG302" s="56"/>
      <c r="FI302" s="64" t="s">
        <v>159</v>
      </c>
      <c r="FJ302" s="94"/>
      <c r="FK302" s="56"/>
    </row>
    <row r="303" spans="1:167" s="7" customFormat="1" ht="14.4" x14ac:dyDescent="0.3">
      <c r="A303" s="89"/>
      <c r="B303" s="58"/>
      <c r="C303" s="264" t="s">
        <v>149</v>
      </c>
      <c r="D303" s="264"/>
      <c r="E303" s="264"/>
      <c r="F303" s="264"/>
      <c r="G303" s="264"/>
      <c r="H303" s="264"/>
      <c r="I303" s="264"/>
      <c r="J303" s="264"/>
      <c r="K303" s="264"/>
      <c r="L303" s="264"/>
      <c r="M303" s="264"/>
      <c r="N303" s="265"/>
      <c r="EZ303" s="47"/>
      <c r="FA303" s="56"/>
      <c r="FB303" s="56"/>
      <c r="FC303" s="56"/>
      <c r="FG303" s="56"/>
      <c r="FI303" s="64" t="s">
        <v>149</v>
      </c>
      <c r="FJ303" s="94"/>
      <c r="FK303" s="56"/>
    </row>
    <row r="304" spans="1:167" s="7" customFormat="1" ht="14.4" x14ac:dyDescent="0.3">
      <c r="A304" s="75"/>
      <c r="B304" s="76"/>
      <c r="C304" s="258" t="s">
        <v>114</v>
      </c>
      <c r="D304" s="258"/>
      <c r="E304" s="258"/>
      <c r="F304" s="50"/>
      <c r="G304" s="51"/>
      <c r="H304" s="51"/>
      <c r="I304" s="51"/>
      <c r="J304" s="54"/>
      <c r="K304" s="51"/>
      <c r="L304" s="84">
        <v>14126.77</v>
      </c>
      <c r="M304" s="72"/>
      <c r="N304" s="78">
        <v>134204.32</v>
      </c>
      <c r="EZ304" s="47"/>
      <c r="FA304" s="56"/>
      <c r="FB304" s="56"/>
      <c r="FC304" s="56"/>
      <c r="FG304" s="56" t="s">
        <v>114</v>
      </c>
      <c r="FJ304" s="94"/>
      <c r="FK304" s="56"/>
    </row>
    <row r="305" spans="1:167" s="7" customFormat="1" ht="20.399999999999999" x14ac:dyDescent="0.3">
      <c r="A305" s="48" t="s">
        <v>247</v>
      </c>
      <c r="B305" s="49" t="s">
        <v>7</v>
      </c>
      <c r="C305" s="258" t="s">
        <v>164</v>
      </c>
      <c r="D305" s="258"/>
      <c r="E305" s="258"/>
      <c r="F305" s="50" t="s">
        <v>8</v>
      </c>
      <c r="G305" s="51">
        <v>2.9000000000000001E-2</v>
      </c>
      <c r="H305" s="52">
        <v>1</v>
      </c>
      <c r="I305" s="86">
        <v>2.9000000000000001E-2</v>
      </c>
      <c r="J305" s="84">
        <v>27894.74</v>
      </c>
      <c r="K305" s="90">
        <v>1.04236</v>
      </c>
      <c r="L305" s="77">
        <v>843.21</v>
      </c>
      <c r="M305" s="87">
        <v>9.5</v>
      </c>
      <c r="N305" s="78">
        <v>8010.5</v>
      </c>
      <c r="EZ305" s="47"/>
      <c r="FA305" s="56" t="s">
        <v>164</v>
      </c>
      <c r="FB305" s="56" t="s">
        <v>0</v>
      </c>
      <c r="FC305" s="56" t="s">
        <v>0</v>
      </c>
      <c r="FG305" s="56"/>
      <c r="FJ305" s="94"/>
      <c r="FK305" s="56"/>
    </row>
    <row r="306" spans="1:167" s="7" customFormat="1" ht="14.4" x14ac:dyDescent="0.3">
      <c r="A306" s="70"/>
      <c r="B306" s="88"/>
      <c r="C306" s="256" t="s">
        <v>165</v>
      </c>
      <c r="D306" s="256"/>
      <c r="E306" s="256"/>
      <c r="F306" s="256"/>
      <c r="G306" s="256"/>
      <c r="H306" s="256"/>
      <c r="I306" s="256"/>
      <c r="J306" s="256"/>
      <c r="K306" s="256"/>
      <c r="L306" s="256"/>
      <c r="M306" s="256"/>
      <c r="N306" s="263"/>
      <c r="EZ306" s="47"/>
      <c r="FA306" s="56"/>
      <c r="FB306" s="56"/>
      <c r="FC306" s="56"/>
      <c r="FG306" s="56"/>
      <c r="FH306" s="64" t="s">
        <v>165</v>
      </c>
      <c r="FJ306" s="94"/>
      <c r="FK306" s="56"/>
    </row>
    <row r="307" spans="1:167" s="7" customFormat="1" ht="14.4" x14ac:dyDescent="0.3">
      <c r="A307" s="89"/>
      <c r="B307" s="58"/>
      <c r="C307" s="264" t="s">
        <v>159</v>
      </c>
      <c r="D307" s="264"/>
      <c r="E307" s="264"/>
      <c r="F307" s="264"/>
      <c r="G307" s="264"/>
      <c r="H307" s="264"/>
      <c r="I307" s="264"/>
      <c r="J307" s="264"/>
      <c r="K307" s="264"/>
      <c r="L307" s="264"/>
      <c r="M307" s="264"/>
      <c r="N307" s="265"/>
      <c r="EZ307" s="47"/>
      <c r="FA307" s="56"/>
      <c r="FB307" s="56"/>
      <c r="FC307" s="56"/>
      <c r="FG307" s="56"/>
      <c r="FI307" s="64" t="s">
        <v>159</v>
      </c>
      <c r="FJ307" s="94"/>
      <c r="FK307" s="56"/>
    </row>
    <row r="308" spans="1:167" s="7" customFormat="1" ht="14.4" x14ac:dyDescent="0.3">
      <c r="A308" s="89"/>
      <c r="B308" s="58"/>
      <c r="C308" s="264" t="s">
        <v>149</v>
      </c>
      <c r="D308" s="264"/>
      <c r="E308" s="264"/>
      <c r="F308" s="264"/>
      <c r="G308" s="264"/>
      <c r="H308" s="264"/>
      <c r="I308" s="264"/>
      <c r="J308" s="264"/>
      <c r="K308" s="264"/>
      <c r="L308" s="264"/>
      <c r="M308" s="264"/>
      <c r="N308" s="265"/>
      <c r="EZ308" s="47"/>
      <c r="FA308" s="56"/>
      <c r="FB308" s="56"/>
      <c r="FC308" s="56"/>
      <c r="FG308" s="56"/>
      <c r="FI308" s="64" t="s">
        <v>149</v>
      </c>
      <c r="FJ308" s="94"/>
      <c r="FK308" s="56"/>
    </row>
    <row r="309" spans="1:167" s="7" customFormat="1" ht="14.4" x14ac:dyDescent="0.3">
      <c r="A309" s="75"/>
      <c r="B309" s="76"/>
      <c r="C309" s="258" t="s">
        <v>114</v>
      </c>
      <c r="D309" s="258"/>
      <c r="E309" s="258"/>
      <c r="F309" s="50"/>
      <c r="G309" s="51"/>
      <c r="H309" s="51"/>
      <c r="I309" s="51"/>
      <c r="J309" s="54"/>
      <c r="K309" s="51"/>
      <c r="L309" s="77">
        <v>843.21</v>
      </c>
      <c r="M309" s="72"/>
      <c r="N309" s="78">
        <v>8010.5</v>
      </c>
      <c r="EZ309" s="47"/>
      <c r="FA309" s="56"/>
      <c r="FB309" s="56"/>
      <c r="FC309" s="56"/>
      <c r="FG309" s="56" t="s">
        <v>114</v>
      </c>
      <c r="FJ309" s="94"/>
      <c r="FK309" s="56"/>
    </row>
    <row r="310" spans="1:167" s="7" customFormat="1" ht="14.4" x14ac:dyDescent="0.3">
      <c r="A310" s="259" t="s">
        <v>191</v>
      </c>
      <c r="B310" s="260"/>
      <c r="C310" s="260"/>
      <c r="D310" s="260"/>
      <c r="E310" s="260"/>
      <c r="F310" s="260"/>
      <c r="G310" s="260"/>
      <c r="H310" s="260"/>
      <c r="I310" s="260"/>
      <c r="J310" s="260"/>
      <c r="K310" s="260"/>
      <c r="L310" s="260"/>
      <c r="M310" s="260"/>
      <c r="N310" s="261"/>
      <c r="EZ310" s="47"/>
      <c r="FA310" s="56"/>
      <c r="FB310" s="56"/>
      <c r="FC310" s="56"/>
      <c r="FG310" s="56"/>
      <c r="FJ310" s="94" t="s">
        <v>191</v>
      </c>
      <c r="FK310" s="56"/>
    </row>
    <row r="311" spans="1:167" s="7" customFormat="1" ht="51" x14ac:dyDescent="0.3">
      <c r="A311" s="48" t="s">
        <v>248</v>
      </c>
      <c r="B311" s="49" t="s">
        <v>193</v>
      </c>
      <c r="C311" s="258" t="s">
        <v>194</v>
      </c>
      <c r="D311" s="258"/>
      <c r="E311" s="258"/>
      <c r="F311" s="50" t="s">
        <v>195</v>
      </c>
      <c r="G311" s="51">
        <v>24.37</v>
      </c>
      <c r="H311" s="52">
        <v>1</v>
      </c>
      <c r="I311" s="91">
        <v>24.37</v>
      </c>
      <c r="J311" s="77">
        <v>3.28</v>
      </c>
      <c r="K311" s="51"/>
      <c r="L311" s="77">
        <v>79.930000000000007</v>
      </c>
      <c r="M311" s="91">
        <v>15.71</v>
      </c>
      <c r="N311" s="78">
        <v>1255.7</v>
      </c>
      <c r="EZ311" s="47"/>
      <c r="FA311" s="56" t="s">
        <v>194</v>
      </c>
      <c r="FB311" s="56" t="s">
        <v>0</v>
      </c>
      <c r="FC311" s="56" t="s">
        <v>0</v>
      </c>
      <c r="FG311" s="56"/>
      <c r="FJ311" s="94"/>
      <c r="FK311" s="56"/>
    </row>
    <row r="312" spans="1:167" s="7" customFormat="1" ht="14.4" x14ac:dyDescent="0.3">
      <c r="A312" s="75"/>
      <c r="B312" s="76"/>
      <c r="C312" s="258" t="s">
        <v>114</v>
      </c>
      <c r="D312" s="258"/>
      <c r="E312" s="258"/>
      <c r="F312" s="50"/>
      <c r="G312" s="51"/>
      <c r="H312" s="51"/>
      <c r="I312" s="51"/>
      <c r="J312" s="54"/>
      <c r="K312" s="51"/>
      <c r="L312" s="77">
        <v>79.930000000000007</v>
      </c>
      <c r="M312" s="72"/>
      <c r="N312" s="78">
        <v>1255.7</v>
      </c>
      <c r="EZ312" s="47"/>
      <c r="FA312" s="56"/>
      <c r="FB312" s="56"/>
      <c r="FC312" s="56"/>
      <c r="FG312" s="56" t="s">
        <v>114</v>
      </c>
      <c r="FJ312" s="94"/>
      <c r="FK312" s="56"/>
    </row>
    <row r="313" spans="1:167" s="7" customFormat="1" ht="51" x14ac:dyDescent="0.3">
      <c r="A313" s="48" t="s">
        <v>249</v>
      </c>
      <c r="B313" s="49" t="s">
        <v>197</v>
      </c>
      <c r="C313" s="258" t="s">
        <v>250</v>
      </c>
      <c r="D313" s="258"/>
      <c r="E313" s="258"/>
      <c r="F313" s="50" t="s">
        <v>195</v>
      </c>
      <c r="G313" s="51">
        <v>1.05</v>
      </c>
      <c r="H313" s="52">
        <v>1</v>
      </c>
      <c r="I313" s="91">
        <v>1.05</v>
      </c>
      <c r="J313" s="77">
        <v>8.39</v>
      </c>
      <c r="K313" s="51"/>
      <c r="L313" s="77">
        <v>8.81</v>
      </c>
      <c r="M313" s="91">
        <v>15.71</v>
      </c>
      <c r="N313" s="103">
        <v>138.41</v>
      </c>
      <c r="EZ313" s="47"/>
      <c r="FA313" s="56" t="s">
        <v>250</v>
      </c>
      <c r="FB313" s="56" t="s">
        <v>0</v>
      </c>
      <c r="FC313" s="56" t="s">
        <v>0</v>
      </c>
      <c r="FG313" s="56"/>
      <c r="FJ313" s="94"/>
      <c r="FK313" s="56"/>
    </row>
    <row r="314" spans="1:167" s="7" customFormat="1" ht="14.4" x14ac:dyDescent="0.3">
      <c r="A314" s="75"/>
      <c r="B314" s="76"/>
      <c r="C314" s="258" t="s">
        <v>114</v>
      </c>
      <c r="D314" s="258"/>
      <c r="E314" s="258"/>
      <c r="F314" s="50"/>
      <c r="G314" s="51"/>
      <c r="H314" s="51"/>
      <c r="I314" s="51"/>
      <c r="J314" s="54"/>
      <c r="K314" s="51"/>
      <c r="L314" s="77">
        <v>8.81</v>
      </c>
      <c r="M314" s="72"/>
      <c r="N314" s="103">
        <v>138.41</v>
      </c>
      <c r="EZ314" s="47"/>
      <c r="FA314" s="56"/>
      <c r="FB314" s="56"/>
      <c r="FC314" s="56"/>
      <c r="FG314" s="56" t="s">
        <v>114</v>
      </c>
      <c r="FJ314" s="94"/>
      <c r="FK314" s="56"/>
    </row>
    <row r="315" spans="1:167" s="7" customFormat="1" ht="40.799999999999997" x14ac:dyDescent="0.3">
      <c r="A315" s="48" t="s">
        <v>251</v>
      </c>
      <c r="B315" s="49" t="s">
        <v>203</v>
      </c>
      <c r="C315" s="258" t="s">
        <v>204</v>
      </c>
      <c r="D315" s="258"/>
      <c r="E315" s="258"/>
      <c r="F315" s="50" t="s">
        <v>195</v>
      </c>
      <c r="G315" s="51">
        <v>25.42</v>
      </c>
      <c r="H315" s="52">
        <v>1</v>
      </c>
      <c r="I315" s="91">
        <v>25.42</v>
      </c>
      <c r="J315" s="77">
        <v>3.86</v>
      </c>
      <c r="K315" s="51"/>
      <c r="L315" s="77">
        <v>98.12</v>
      </c>
      <c r="M315" s="91">
        <v>16.22</v>
      </c>
      <c r="N315" s="78">
        <v>1591.51</v>
      </c>
      <c r="EZ315" s="47"/>
      <c r="FA315" s="56" t="s">
        <v>204</v>
      </c>
      <c r="FB315" s="56" t="s">
        <v>0</v>
      </c>
      <c r="FC315" s="56" t="s">
        <v>0</v>
      </c>
      <c r="FG315" s="56"/>
      <c r="FJ315" s="94"/>
      <c r="FK315" s="56"/>
    </row>
    <row r="316" spans="1:167" s="7" customFormat="1" ht="14.4" x14ac:dyDescent="0.3">
      <c r="A316" s="75"/>
      <c r="B316" s="76"/>
      <c r="C316" s="258" t="s">
        <v>114</v>
      </c>
      <c r="D316" s="258"/>
      <c r="E316" s="258"/>
      <c r="F316" s="50"/>
      <c r="G316" s="51"/>
      <c r="H316" s="51"/>
      <c r="I316" s="51"/>
      <c r="J316" s="54"/>
      <c r="K316" s="51"/>
      <c r="L316" s="77">
        <v>98.12</v>
      </c>
      <c r="M316" s="72"/>
      <c r="N316" s="78">
        <v>1591.51</v>
      </c>
      <c r="EZ316" s="47"/>
      <c r="FA316" s="56"/>
      <c r="FB316" s="56"/>
      <c r="FC316" s="56"/>
      <c r="FG316" s="56" t="s">
        <v>114</v>
      </c>
      <c r="FJ316" s="94"/>
      <c r="FK316" s="56"/>
    </row>
    <row r="317" spans="1:167" s="7" customFormat="1" ht="0" hidden="1" customHeight="1" x14ac:dyDescent="0.3">
      <c r="A317" s="95"/>
      <c r="B317" s="56"/>
      <c r="C317" s="56"/>
      <c r="D317" s="56"/>
      <c r="E317" s="56"/>
      <c r="F317" s="96"/>
      <c r="G317" s="96"/>
      <c r="H317" s="96"/>
      <c r="I317" s="96"/>
      <c r="J317" s="97"/>
      <c r="K317" s="96"/>
      <c r="L317" s="97"/>
      <c r="M317" s="60"/>
      <c r="N317" s="97"/>
      <c r="EZ317" s="47"/>
      <c r="FA317" s="56"/>
      <c r="FB317" s="56"/>
      <c r="FC317" s="56"/>
      <c r="FG317" s="56"/>
      <c r="FJ317" s="94"/>
      <c r="FK317" s="56"/>
    </row>
    <row r="318" spans="1:167" s="7" customFormat="1" ht="14.4" x14ac:dyDescent="0.3">
      <c r="A318" s="98"/>
      <c r="B318" s="99"/>
      <c r="C318" s="258" t="s">
        <v>252</v>
      </c>
      <c r="D318" s="258"/>
      <c r="E318" s="258"/>
      <c r="F318" s="258"/>
      <c r="G318" s="258"/>
      <c r="H318" s="258"/>
      <c r="I318" s="258"/>
      <c r="J318" s="258"/>
      <c r="K318" s="258"/>
      <c r="L318" s="100">
        <v>20564.38</v>
      </c>
      <c r="M318" s="101"/>
      <c r="N318" s="102">
        <v>212534.24</v>
      </c>
      <c r="EZ318" s="47"/>
      <c r="FA318" s="56"/>
      <c r="FB318" s="56"/>
      <c r="FC318" s="56"/>
      <c r="FG318" s="56"/>
      <c r="FJ318" s="94"/>
      <c r="FK318" s="56" t="s">
        <v>252</v>
      </c>
    </row>
    <row r="319" spans="1:167" s="7" customFormat="1" ht="14.4" x14ac:dyDescent="0.3">
      <c r="A319" s="266" t="s">
        <v>253</v>
      </c>
      <c r="B319" s="267"/>
      <c r="C319" s="267"/>
      <c r="D319" s="267"/>
      <c r="E319" s="267"/>
      <c r="F319" s="267"/>
      <c r="G319" s="267"/>
      <c r="H319" s="267"/>
      <c r="I319" s="267"/>
      <c r="J319" s="267"/>
      <c r="K319" s="267"/>
      <c r="L319" s="267"/>
      <c r="M319" s="267"/>
      <c r="N319" s="268"/>
      <c r="EZ319" s="47" t="s">
        <v>253</v>
      </c>
      <c r="FA319" s="56"/>
      <c r="FB319" s="56"/>
      <c r="FC319" s="56"/>
      <c r="FG319" s="56"/>
      <c r="FJ319" s="94"/>
      <c r="FK319" s="56"/>
    </row>
    <row r="320" spans="1:167" s="7" customFormat="1" ht="40.799999999999997" x14ac:dyDescent="0.3">
      <c r="A320" s="48" t="s">
        <v>254</v>
      </c>
      <c r="B320" s="49" t="s">
        <v>126</v>
      </c>
      <c r="C320" s="258" t="s">
        <v>127</v>
      </c>
      <c r="D320" s="258"/>
      <c r="E320" s="258"/>
      <c r="F320" s="50" t="s">
        <v>103</v>
      </c>
      <c r="G320" s="51">
        <v>7.2900000000000006E-2</v>
      </c>
      <c r="H320" s="52">
        <v>1</v>
      </c>
      <c r="I320" s="53">
        <v>7.2900000000000006E-2</v>
      </c>
      <c r="J320" s="54"/>
      <c r="K320" s="51"/>
      <c r="L320" s="54"/>
      <c r="M320" s="51"/>
      <c r="N320" s="55"/>
      <c r="EZ320" s="47"/>
      <c r="FA320" s="56" t="s">
        <v>127</v>
      </c>
      <c r="FB320" s="56" t="s">
        <v>0</v>
      </c>
      <c r="FC320" s="56" t="s">
        <v>0</v>
      </c>
      <c r="FG320" s="56"/>
      <c r="FJ320" s="94"/>
      <c r="FK320" s="56"/>
    </row>
    <row r="321" spans="1:167" s="7" customFormat="1" ht="14.4" x14ac:dyDescent="0.3">
      <c r="A321" s="57"/>
      <c r="B321" s="58" t="s">
        <v>18</v>
      </c>
      <c r="C321" s="256" t="s">
        <v>104</v>
      </c>
      <c r="D321" s="256"/>
      <c r="E321" s="256"/>
      <c r="F321" s="59"/>
      <c r="G321" s="60"/>
      <c r="H321" s="60"/>
      <c r="I321" s="60"/>
      <c r="J321" s="61">
        <v>92.08</v>
      </c>
      <c r="K321" s="60"/>
      <c r="L321" s="61">
        <v>6.71</v>
      </c>
      <c r="M321" s="62">
        <v>52.21</v>
      </c>
      <c r="N321" s="85">
        <v>350.33</v>
      </c>
      <c r="EZ321" s="47"/>
      <c r="FA321" s="56"/>
      <c r="FB321" s="56"/>
      <c r="FC321" s="56"/>
      <c r="FD321" s="64" t="s">
        <v>104</v>
      </c>
      <c r="FG321" s="56"/>
      <c r="FJ321" s="94"/>
      <c r="FK321" s="56"/>
    </row>
    <row r="322" spans="1:167" s="7" customFormat="1" ht="14.4" x14ac:dyDescent="0.3">
      <c r="A322" s="57"/>
      <c r="B322" s="58" t="s">
        <v>115</v>
      </c>
      <c r="C322" s="256" t="s">
        <v>119</v>
      </c>
      <c r="D322" s="256"/>
      <c r="E322" s="256"/>
      <c r="F322" s="59"/>
      <c r="G322" s="60"/>
      <c r="H322" s="60"/>
      <c r="I322" s="60"/>
      <c r="J322" s="61">
        <v>287.60000000000002</v>
      </c>
      <c r="K322" s="60"/>
      <c r="L322" s="61">
        <v>20.97</v>
      </c>
      <c r="M322" s="62">
        <v>15.71</v>
      </c>
      <c r="N322" s="85">
        <v>329.44</v>
      </c>
      <c r="EZ322" s="47"/>
      <c r="FA322" s="56"/>
      <c r="FB322" s="56"/>
      <c r="FC322" s="56"/>
      <c r="FD322" s="64" t="s">
        <v>119</v>
      </c>
      <c r="FG322" s="56"/>
      <c r="FJ322" s="94"/>
      <c r="FK322" s="56"/>
    </row>
    <row r="323" spans="1:167" s="7" customFormat="1" ht="14.4" x14ac:dyDescent="0.3">
      <c r="A323" s="57"/>
      <c r="B323" s="58" t="s">
        <v>13</v>
      </c>
      <c r="C323" s="256" t="s">
        <v>120</v>
      </c>
      <c r="D323" s="256"/>
      <c r="E323" s="256"/>
      <c r="F323" s="59"/>
      <c r="G323" s="60"/>
      <c r="H323" s="60"/>
      <c r="I323" s="60"/>
      <c r="J323" s="61">
        <v>37.57</v>
      </c>
      <c r="K323" s="60"/>
      <c r="L323" s="61">
        <v>2.74</v>
      </c>
      <c r="M323" s="62">
        <v>52.21</v>
      </c>
      <c r="N323" s="85">
        <v>143.06</v>
      </c>
      <c r="EZ323" s="47"/>
      <c r="FA323" s="56"/>
      <c r="FB323" s="56"/>
      <c r="FC323" s="56"/>
      <c r="FD323" s="64" t="s">
        <v>120</v>
      </c>
      <c r="FG323" s="56"/>
      <c r="FJ323" s="94"/>
      <c r="FK323" s="56"/>
    </row>
    <row r="324" spans="1:167" s="7" customFormat="1" ht="14.4" x14ac:dyDescent="0.3">
      <c r="A324" s="65"/>
      <c r="B324" s="58"/>
      <c r="C324" s="256" t="s">
        <v>105</v>
      </c>
      <c r="D324" s="256"/>
      <c r="E324" s="256"/>
      <c r="F324" s="59" t="s">
        <v>106</v>
      </c>
      <c r="G324" s="80">
        <v>11.7</v>
      </c>
      <c r="H324" s="60"/>
      <c r="I324" s="81">
        <v>0.85292999999999997</v>
      </c>
      <c r="J324" s="68"/>
      <c r="K324" s="60"/>
      <c r="L324" s="68"/>
      <c r="M324" s="60"/>
      <c r="N324" s="69"/>
      <c r="EZ324" s="47"/>
      <c r="FA324" s="56"/>
      <c r="FB324" s="56"/>
      <c r="FC324" s="56"/>
      <c r="FE324" s="64" t="s">
        <v>105</v>
      </c>
      <c r="FG324" s="56"/>
      <c r="FJ324" s="94"/>
      <c r="FK324" s="56"/>
    </row>
    <row r="325" spans="1:167" s="7" customFormat="1" ht="14.4" x14ac:dyDescent="0.3">
      <c r="A325" s="65"/>
      <c r="B325" s="58"/>
      <c r="C325" s="256" t="s">
        <v>121</v>
      </c>
      <c r="D325" s="256"/>
      <c r="E325" s="256"/>
      <c r="F325" s="59" t="s">
        <v>106</v>
      </c>
      <c r="G325" s="62">
        <v>2.96</v>
      </c>
      <c r="H325" s="60"/>
      <c r="I325" s="82">
        <v>0.215784</v>
      </c>
      <c r="J325" s="68"/>
      <c r="K325" s="60"/>
      <c r="L325" s="68"/>
      <c r="M325" s="60"/>
      <c r="N325" s="69"/>
      <c r="EZ325" s="47"/>
      <c r="FA325" s="56"/>
      <c r="FB325" s="56"/>
      <c r="FC325" s="56"/>
      <c r="FE325" s="64" t="s">
        <v>121</v>
      </c>
      <c r="FG325" s="56"/>
      <c r="FJ325" s="94"/>
      <c r="FK325" s="56"/>
    </row>
    <row r="326" spans="1:167" s="7" customFormat="1" ht="14.4" x14ac:dyDescent="0.3">
      <c r="A326" s="70"/>
      <c r="B326" s="58"/>
      <c r="C326" s="262" t="s">
        <v>107</v>
      </c>
      <c r="D326" s="262"/>
      <c r="E326" s="262"/>
      <c r="F326" s="71"/>
      <c r="G326" s="72"/>
      <c r="H326" s="72"/>
      <c r="I326" s="72"/>
      <c r="J326" s="73">
        <v>379.68</v>
      </c>
      <c r="K326" s="72"/>
      <c r="L326" s="73">
        <v>27.68</v>
      </c>
      <c r="M326" s="72"/>
      <c r="N326" s="104">
        <v>679.77</v>
      </c>
      <c r="EZ326" s="47"/>
      <c r="FA326" s="56"/>
      <c r="FB326" s="56"/>
      <c r="FC326" s="56"/>
      <c r="FF326" s="64" t="s">
        <v>107</v>
      </c>
      <c r="FG326" s="56"/>
      <c r="FJ326" s="94"/>
      <c r="FK326" s="56"/>
    </row>
    <row r="327" spans="1:167" s="7" customFormat="1" ht="14.4" x14ac:dyDescent="0.3">
      <c r="A327" s="65"/>
      <c r="B327" s="58"/>
      <c r="C327" s="256" t="s">
        <v>108</v>
      </c>
      <c r="D327" s="256"/>
      <c r="E327" s="256"/>
      <c r="F327" s="59"/>
      <c r="G327" s="60"/>
      <c r="H327" s="60"/>
      <c r="I327" s="60"/>
      <c r="J327" s="68"/>
      <c r="K327" s="60"/>
      <c r="L327" s="61">
        <v>9.4499999999999993</v>
      </c>
      <c r="M327" s="60"/>
      <c r="N327" s="85">
        <v>493.39</v>
      </c>
      <c r="EZ327" s="47"/>
      <c r="FA327" s="56"/>
      <c r="FB327" s="56"/>
      <c r="FC327" s="56"/>
      <c r="FE327" s="64" t="s">
        <v>108</v>
      </c>
      <c r="FG327" s="56"/>
      <c r="FJ327" s="94"/>
      <c r="FK327" s="56"/>
    </row>
    <row r="328" spans="1:167" s="7" customFormat="1" ht="14.4" x14ac:dyDescent="0.3">
      <c r="A328" s="65"/>
      <c r="B328" s="58" t="s">
        <v>128</v>
      </c>
      <c r="C328" s="256" t="s">
        <v>129</v>
      </c>
      <c r="D328" s="256"/>
      <c r="E328" s="256"/>
      <c r="F328" s="59" t="s">
        <v>111</v>
      </c>
      <c r="G328" s="66">
        <v>102</v>
      </c>
      <c r="H328" s="60"/>
      <c r="I328" s="66">
        <v>102</v>
      </c>
      <c r="J328" s="68"/>
      <c r="K328" s="60"/>
      <c r="L328" s="61">
        <v>9.64</v>
      </c>
      <c r="M328" s="60"/>
      <c r="N328" s="85">
        <v>503.26</v>
      </c>
      <c r="EZ328" s="47"/>
      <c r="FA328" s="56"/>
      <c r="FB328" s="56"/>
      <c r="FC328" s="56"/>
      <c r="FE328" s="64" t="s">
        <v>129</v>
      </c>
      <c r="FG328" s="56"/>
      <c r="FJ328" s="94"/>
      <c r="FK328" s="56"/>
    </row>
    <row r="329" spans="1:167" s="7" customFormat="1" ht="14.4" x14ac:dyDescent="0.3">
      <c r="A329" s="65"/>
      <c r="B329" s="58" t="s">
        <v>130</v>
      </c>
      <c r="C329" s="256" t="s">
        <v>131</v>
      </c>
      <c r="D329" s="256"/>
      <c r="E329" s="256"/>
      <c r="F329" s="59" t="s">
        <v>111</v>
      </c>
      <c r="G329" s="66">
        <v>54</v>
      </c>
      <c r="H329" s="60"/>
      <c r="I329" s="66">
        <v>54</v>
      </c>
      <c r="J329" s="68"/>
      <c r="K329" s="60"/>
      <c r="L329" s="61">
        <v>5.0999999999999996</v>
      </c>
      <c r="M329" s="60"/>
      <c r="N329" s="85">
        <v>266.43</v>
      </c>
      <c r="EZ329" s="47"/>
      <c r="FA329" s="56"/>
      <c r="FB329" s="56"/>
      <c r="FC329" s="56"/>
      <c r="FE329" s="64" t="s">
        <v>131</v>
      </c>
      <c r="FG329" s="56"/>
      <c r="FJ329" s="94"/>
      <c r="FK329" s="56"/>
    </row>
    <row r="330" spans="1:167" s="7" customFormat="1" ht="14.4" x14ac:dyDescent="0.3">
      <c r="A330" s="75"/>
      <c r="B330" s="76"/>
      <c r="C330" s="258" t="s">
        <v>114</v>
      </c>
      <c r="D330" s="258"/>
      <c r="E330" s="258"/>
      <c r="F330" s="50"/>
      <c r="G330" s="51"/>
      <c r="H330" s="51"/>
      <c r="I330" s="51"/>
      <c r="J330" s="54"/>
      <c r="K330" s="51"/>
      <c r="L330" s="77">
        <v>42.42</v>
      </c>
      <c r="M330" s="72"/>
      <c r="N330" s="78">
        <v>1449.46</v>
      </c>
      <c r="EZ330" s="47"/>
      <c r="FA330" s="56"/>
      <c r="FB330" s="56"/>
      <c r="FC330" s="56"/>
      <c r="FG330" s="56" t="s">
        <v>114</v>
      </c>
      <c r="FJ330" s="94"/>
      <c r="FK330" s="56"/>
    </row>
    <row r="331" spans="1:167" s="7" customFormat="1" ht="20.399999999999999" x14ac:dyDescent="0.3">
      <c r="A331" s="48" t="s">
        <v>255</v>
      </c>
      <c r="B331" s="49" t="s">
        <v>132</v>
      </c>
      <c r="C331" s="258" t="s">
        <v>133</v>
      </c>
      <c r="D331" s="258"/>
      <c r="E331" s="258"/>
      <c r="F331" s="50" t="s">
        <v>103</v>
      </c>
      <c r="G331" s="51">
        <v>3.2099999999999997E-2</v>
      </c>
      <c r="H331" s="52">
        <v>1</v>
      </c>
      <c r="I331" s="53">
        <v>3.2099999999999997E-2</v>
      </c>
      <c r="J331" s="54"/>
      <c r="K331" s="51"/>
      <c r="L331" s="54"/>
      <c r="M331" s="51"/>
      <c r="N331" s="55"/>
      <c r="EZ331" s="47"/>
      <c r="FA331" s="56" t="s">
        <v>133</v>
      </c>
      <c r="FB331" s="56" t="s">
        <v>0</v>
      </c>
      <c r="FC331" s="56" t="s">
        <v>0</v>
      </c>
      <c r="FG331" s="56"/>
      <c r="FJ331" s="94"/>
      <c r="FK331" s="56"/>
    </row>
    <row r="332" spans="1:167" s="7" customFormat="1" ht="14.4" x14ac:dyDescent="0.3">
      <c r="A332" s="57"/>
      <c r="B332" s="58" t="s">
        <v>18</v>
      </c>
      <c r="C332" s="256" t="s">
        <v>104</v>
      </c>
      <c r="D332" s="256"/>
      <c r="E332" s="256"/>
      <c r="F332" s="59"/>
      <c r="G332" s="60"/>
      <c r="H332" s="60"/>
      <c r="I332" s="60"/>
      <c r="J332" s="61">
        <v>106.88</v>
      </c>
      <c r="K332" s="60"/>
      <c r="L332" s="61">
        <v>3.43</v>
      </c>
      <c r="M332" s="62">
        <v>52.21</v>
      </c>
      <c r="N332" s="85">
        <v>179.08</v>
      </c>
      <c r="EZ332" s="47"/>
      <c r="FA332" s="56"/>
      <c r="FB332" s="56"/>
      <c r="FC332" s="56"/>
      <c r="FD332" s="64" t="s">
        <v>104</v>
      </c>
      <c r="FG332" s="56"/>
      <c r="FJ332" s="94"/>
      <c r="FK332" s="56"/>
    </row>
    <row r="333" spans="1:167" s="7" customFormat="1" ht="14.4" x14ac:dyDescent="0.3">
      <c r="A333" s="57"/>
      <c r="B333" s="58" t="s">
        <v>115</v>
      </c>
      <c r="C333" s="256" t="s">
        <v>119</v>
      </c>
      <c r="D333" s="256"/>
      <c r="E333" s="256"/>
      <c r="F333" s="59"/>
      <c r="G333" s="60"/>
      <c r="H333" s="60"/>
      <c r="I333" s="60"/>
      <c r="J333" s="61">
        <v>241.58</v>
      </c>
      <c r="K333" s="60"/>
      <c r="L333" s="61">
        <v>7.75</v>
      </c>
      <c r="M333" s="62">
        <v>15.71</v>
      </c>
      <c r="N333" s="85">
        <v>121.75</v>
      </c>
      <c r="EZ333" s="47"/>
      <c r="FA333" s="56"/>
      <c r="FB333" s="56"/>
      <c r="FC333" s="56"/>
      <c r="FD333" s="64" t="s">
        <v>119</v>
      </c>
      <c r="FG333" s="56"/>
      <c r="FJ333" s="94"/>
      <c r="FK333" s="56"/>
    </row>
    <row r="334" spans="1:167" s="7" customFormat="1" ht="14.4" x14ac:dyDescent="0.3">
      <c r="A334" s="57"/>
      <c r="B334" s="58" t="s">
        <v>13</v>
      </c>
      <c r="C334" s="256" t="s">
        <v>120</v>
      </c>
      <c r="D334" s="256"/>
      <c r="E334" s="256"/>
      <c r="F334" s="59"/>
      <c r="G334" s="60"/>
      <c r="H334" s="60"/>
      <c r="I334" s="60"/>
      <c r="J334" s="61">
        <v>26.36</v>
      </c>
      <c r="K334" s="60"/>
      <c r="L334" s="61">
        <v>0.85</v>
      </c>
      <c r="M334" s="62">
        <v>52.21</v>
      </c>
      <c r="N334" s="85">
        <v>44.38</v>
      </c>
      <c r="EZ334" s="47"/>
      <c r="FA334" s="56"/>
      <c r="FB334" s="56"/>
      <c r="FC334" s="56"/>
      <c r="FD334" s="64" t="s">
        <v>120</v>
      </c>
      <c r="FG334" s="56"/>
      <c r="FJ334" s="94"/>
      <c r="FK334" s="56"/>
    </row>
    <row r="335" spans="1:167" s="7" customFormat="1" ht="14.4" x14ac:dyDescent="0.3">
      <c r="A335" s="65"/>
      <c r="B335" s="58"/>
      <c r="C335" s="256" t="s">
        <v>105</v>
      </c>
      <c r="D335" s="256"/>
      <c r="E335" s="256"/>
      <c r="F335" s="59" t="s">
        <v>106</v>
      </c>
      <c r="G335" s="62">
        <v>12.53</v>
      </c>
      <c r="H335" s="60"/>
      <c r="I335" s="82">
        <v>0.40221299999999999</v>
      </c>
      <c r="J335" s="68"/>
      <c r="K335" s="60"/>
      <c r="L335" s="68"/>
      <c r="M335" s="60"/>
      <c r="N335" s="69"/>
      <c r="EZ335" s="47"/>
      <c r="FA335" s="56"/>
      <c r="FB335" s="56"/>
      <c r="FC335" s="56"/>
      <c r="FE335" s="64" t="s">
        <v>105</v>
      </c>
      <c r="FG335" s="56"/>
      <c r="FJ335" s="94"/>
      <c r="FK335" s="56"/>
    </row>
    <row r="336" spans="1:167" s="7" customFormat="1" ht="14.4" x14ac:dyDescent="0.3">
      <c r="A336" s="65"/>
      <c r="B336" s="58"/>
      <c r="C336" s="256" t="s">
        <v>121</v>
      </c>
      <c r="D336" s="256"/>
      <c r="E336" s="256"/>
      <c r="F336" s="59" t="s">
        <v>106</v>
      </c>
      <c r="G336" s="62">
        <v>2.62</v>
      </c>
      <c r="H336" s="60"/>
      <c r="I336" s="82">
        <v>8.4101999999999996E-2</v>
      </c>
      <c r="J336" s="68"/>
      <c r="K336" s="60"/>
      <c r="L336" s="68"/>
      <c r="M336" s="60"/>
      <c r="N336" s="69"/>
      <c r="EZ336" s="47"/>
      <c r="FA336" s="56"/>
      <c r="FB336" s="56"/>
      <c r="FC336" s="56"/>
      <c r="FE336" s="64" t="s">
        <v>121</v>
      </c>
      <c r="FG336" s="56"/>
      <c r="FJ336" s="94"/>
      <c r="FK336" s="56"/>
    </row>
    <row r="337" spans="1:167" s="7" customFormat="1" ht="14.4" x14ac:dyDescent="0.3">
      <c r="A337" s="70"/>
      <c r="B337" s="58"/>
      <c r="C337" s="262" t="s">
        <v>107</v>
      </c>
      <c r="D337" s="262"/>
      <c r="E337" s="262"/>
      <c r="F337" s="71"/>
      <c r="G337" s="72"/>
      <c r="H337" s="72"/>
      <c r="I337" s="72"/>
      <c r="J337" s="73">
        <v>348.46</v>
      </c>
      <c r="K337" s="72"/>
      <c r="L337" s="73">
        <v>11.18</v>
      </c>
      <c r="M337" s="72"/>
      <c r="N337" s="104">
        <v>300.83</v>
      </c>
      <c r="EZ337" s="47"/>
      <c r="FA337" s="56"/>
      <c r="FB337" s="56"/>
      <c r="FC337" s="56"/>
      <c r="FF337" s="64" t="s">
        <v>107</v>
      </c>
      <c r="FG337" s="56"/>
      <c r="FJ337" s="94"/>
      <c r="FK337" s="56"/>
    </row>
    <row r="338" spans="1:167" s="7" customFormat="1" ht="14.4" x14ac:dyDescent="0.3">
      <c r="A338" s="65"/>
      <c r="B338" s="58"/>
      <c r="C338" s="256" t="s">
        <v>108</v>
      </c>
      <c r="D338" s="256"/>
      <c r="E338" s="256"/>
      <c r="F338" s="59"/>
      <c r="G338" s="60"/>
      <c r="H338" s="60"/>
      <c r="I338" s="60"/>
      <c r="J338" s="68"/>
      <c r="K338" s="60"/>
      <c r="L338" s="61">
        <v>4.28</v>
      </c>
      <c r="M338" s="60"/>
      <c r="N338" s="85">
        <v>223.46</v>
      </c>
      <c r="EZ338" s="47"/>
      <c r="FA338" s="56"/>
      <c r="FB338" s="56"/>
      <c r="FC338" s="56"/>
      <c r="FE338" s="64" t="s">
        <v>108</v>
      </c>
      <c r="FG338" s="56"/>
      <c r="FJ338" s="94"/>
      <c r="FK338" s="56"/>
    </row>
    <row r="339" spans="1:167" s="7" customFormat="1" ht="20.399999999999999" x14ac:dyDescent="0.3">
      <c r="A339" s="65"/>
      <c r="B339" s="58" t="s">
        <v>134</v>
      </c>
      <c r="C339" s="256" t="s">
        <v>135</v>
      </c>
      <c r="D339" s="256"/>
      <c r="E339" s="256"/>
      <c r="F339" s="59" t="s">
        <v>111</v>
      </c>
      <c r="G339" s="66">
        <v>92</v>
      </c>
      <c r="H339" s="60"/>
      <c r="I339" s="66">
        <v>92</v>
      </c>
      <c r="J339" s="68"/>
      <c r="K339" s="60"/>
      <c r="L339" s="61">
        <v>3.94</v>
      </c>
      <c r="M339" s="60"/>
      <c r="N339" s="85">
        <v>205.58</v>
      </c>
      <c r="EZ339" s="47"/>
      <c r="FA339" s="56"/>
      <c r="FB339" s="56"/>
      <c r="FC339" s="56"/>
      <c r="FE339" s="64" t="s">
        <v>135</v>
      </c>
      <c r="FG339" s="56"/>
      <c r="FJ339" s="94"/>
      <c r="FK339" s="56"/>
    </row>
    <row r="340" spans="1:167" s="7" customFormat="1" ht="40.799999999999997" x14ac:dyDescent="0.3">
      <c r="A340" s="65"/>
      <c r="B340" s="58" t="s">
        <v>136</v>
      </c>
      <c r="C340" s="256" t="s">
        <v>137</v>
      </c>
      <c r="D340" s="256"/>
      <c r="E340" s="256"/>
      <c r="F340" s="59" t="s">
        <v>111</v>
      </c>
      <c r="G340" s="66">
        <v>46</v>
      </c>
      <c r="H340" s="62">
        <v>0.85</v>
      </c>
      <c r="I340" s="80">
        <v>39.1</v>
      </c>
      <c r="J340" s="68"/>
      <c r="K340" s="60"/>
      <c r="L340" s="61">
        <v>1.67</v>
      </c>
      <c r="M340" s="60"/>
      <c r="N340" s="85">
        <v>87.37</v>
      </c>
      <c r="EZ340" s="47"/>
      <c r="FA340" s="56"/>
      <c r="FB340" s="56"/>
      <c r="FC340" s="56"/>
      <c r="FE340" s="64" t="s">
        <v>137</v>
      </c>
      <c r="FG340" s="56"/>
      <c r="FJ340" s="94"/>
      <c r="FK340" s="56"/>
    </row>
    <row r="341" spans="1:167" s="7" customFormat="1" ht="14.4" x14ac:dyDescent="0.3">
      <c r="A341" s="75"/>
      <c r="B341" s="76"/>
      <c r="C341" s="258" t="s">
        <v>114</v>
      </c>
      <c r="D341" s="258"/>
      <c r="E341" s="258"/>
      <c r="F341" s="50"/>
      <c r="G341" s="51"/>
      <c r="H341" s="51"/>
      <c r="I341" s="51"/>
      <c r="J341" s="54"/>
      <c r="K341" s="51"/>
      <c r="L341" s="77">
        <v>16.79</v>
      </c>
      <c r="M341" s="72"/>
      <c r="N341" s="103">
        <v>593.78</v>
      </c>
      <c r="EZ341" s="47"/>
      <c r="FA341" s="56"/>
      <c r="FB341" s="56"/>
      <c r="FC341" s="56"/>
      <c r="FG341" s="56" t="s">
        <v>114</v>
      </c>
      <c r="FJ341" s="94"/>
      <c r="FK341" s="56"/>
    </row>
    <row r="342" spans="1:167" s="7" customFormat="1" ht="30.6" x14ac:dyDescent="0.3">
      <c r="A342" s="48" t="s">
        <v>256</v>
      </c>
      <c r="B342" s="49" t="s">
        <v>138</v>
      </c>
      <c r="C342" s="258" t="s">
        <v>139</v>
      </c>
      <c r="D342" s="258"/>
      <c r="E342" s="258"/>
      <c r="F342" s="50" t="s">
        <v>103</v>
      </c>
      <c r="G342" s="51">
        <v>3.2000000000000001E-2</v>
      </c>
      <c r="H342" s="52">
        <v>1</v>
      </c>
      <c r="I342" s="86">
        <v>3.2000000000000001E-2</v>
      </c>
      <c r="J342" s="54"/>
      <c r="K342" s="51"/>
      <c r="L342" s="54"/>
      <c r="M342" s="51"/>
      <c r="N342" s="55"/>
      <c r="EZ342" s="47"/>
      <c r="FA342" s="56" t="s">
        <v>139</v>
      </c>
      <c r="FB342" s="56" t="s">
        <v>0</v>
      </c>
      <c r="FC342" s="56" t="s">
        <v>0</v>
      </c>
      <c r="FG342" s="56"/>
      <c r="FJ342" s="94"/>
      <c r="FK342" s="56"/>
    </row>
    <row r="343" spans="1:167" s="7" customFormat="1" ht="14.4" x14ac:dyDescent="0.3">
      <c r="A343" s="57"/>
      <c r="B343" s="58" t="s">
        <v>18</v>
      </c>
      <c r="C343" s="256" t="s">
        <v>104</v>
      </c>
      <c r="D343" s="256"/>
      <c r="E343" s="256"/>
      <c r="F343" s="59"/>
      <c r="G343" s="60"/>
      <c r="H343" s="60"/>
      <c r="I343" s="60"/>
      <c r="J343" s="61">
        <v>173.23</v>
      </c>
      <c r="K343" s="60"/>
      <c r="L343" s="61">
        <v>5.54</v>
      </c>
      <c r="M343" s="62">
        <v>52.21</v>
      </c>
      <c r="N343" s="85">
        <v>289.24</v>
      </c>
      <c r="EZ343" s="47"/>
      <c r="FA343" s="56"/>
      <c r="FB343" s="56"/>
      <c r="FC343" s="56"/>
      <c r="FD343" s="64" t="s">
        <v>104</v>
      </c>
      <c r="FG343" s="56"/>
      <c r="FJ343" s="94"/>
      <c r="FK343" s="56"/>
    </row>
    <row r="344" spans="1:167" s="7" customFormat="1" ht="14.4" x14ac:dyDescent="0.3">
      <c r="A344" s="57"/>
      <c r="B344" s="58" t="s">
        <v>115</v>
      </c>
      <c r="C344" s="256" t="s">
        <v>119</v>
      </c>
      <c r="D344" s="256"/>
      <c r="E344" s="256"/>
      <c r="F344" s="59"/>
      <c r="G344" s="60"/>
      <c r="H344" s="60"/>
      <c r="I344" s="60"/>
      <c r="J344" s="79">
        <v>5268.76</v>
      </c>
      <c r="K344" s="60"/>
      <c r="L344" s="61">
        <v>168.6</v>
      </c>
      <c r="M344" s="62">
        <v>15.71</v>
      </c>
      <c r="N344" s="63">
        <v>2648.71</v>
      </c>
      <c r="EZ344" s="47"/>
      <c r="FA344" s="56"/>
      <c r="FB344" s="56"/>
      <c r="FC344" s="56"/>
      <c r="FD344" s="64" t="s">
        <v>119</v>
      </c>
      <c r="FG344" s="56"/>
      <c r="FJ344" s="94"/>
      <c r="FK344" s="56"/>
    </row>
    <row r="345" spans="1:167" s="7" customFormat="1" ht="14.4" x14ac:dyDescent="0.3">
      <c r="A345" s="57"/>
      <c r="B345" s="58" t="s">
        <v>13</v>
      </c>
      <c r="C345" s="256" t="s">
        <v>120</v>
      </c>
      <c r="D345" s="256"/>
      <c r="E345" s="256"/>
      <c r="F345" s="59"/>
      <c r="G345" s="60"/>
      <c r="H345" s="60"/>
      <c r="I345" s="60"/>
      <c r="J345" s="61">
        <v>267.67</v>
      </c>
      <c r="K345" s="60"/>
      <c r="L345" s="61">
        <v>8.57</v>
      </c>
      <c r="M345" s="62">
        <v>52.21</v>
      </c>
      <c r="N345" s="85">
        <v>447.44</v>
      </c>
      <c r="EZ345" s="47"/>
      <c r="FA345" s="56"/>
      <c r="FB345" s="56"/>
      <c r="FC345" s="56"/>
      <c r="FD345" s="64" t="s">
        <v>120</v>
      </c>
      <c r="FG345" s="56"/>
      <c r="FJ345" s="94"/>
      <c r="FK345" s="56"/>
    </row>
    <row r="346" spans="1:167" s="7" customFormat="1" ht="14.4" x14ac:dyDescent="0.3">
      <c r="A346" s="57"/>
      <c r="B346" s="58" t="s">
        <v>16</v>
      </c>
      <c r="C346" s="256" t="s">
        <v>140</v>
      </c>
      <c r="D346" s="256"/>
      <c r="E346" s="256"/>
      <c r="F346" s="59"/>
      <c r="G346" s="60"/>
      <c r="H346" s="60"/>
      <c r="I346" s="60"/>
      <c r="J346" s="61">
        <v>17.079999999999998</v>
      </c>
      <c r="K346" s="60"/>
      <c r="L346" s="61">
        <v>0.55000000000000004</v>
      </c>
      <c r="M346" s="80">
        <v>9.5</v>
      </c>
      <c r="N346" s="85">
        <v>5.23</v>
      </c>
      <c r="EZ346" s="47"/>
      <c r="FA346" s="56"/>
      <c r="FB346" s="56"/>
      <c r="FC346" s="56"/>
      <c r="FD346" s="64" t="s">
        <v>140</v>
      </c>
      <c r="FG346" s="56"/>
      <c r="FJ346" s="94"/>
      <c r="FK346" s="56"/>
    </row>
    <row r="347" spans="1:167" s="7" customFormat="1" ht="14.4" x14ac:dyDescent="0.3">
      <c r="A347" s="65"/>
      <c r="B347" s="58"/>
      <c r="C347" s="256" t="s">
        <v>105</v>
      </c>
      <c r="D347" s="256"/>
      <c r="E347" s="256"/>
      <c r="F347" s="59" t="s">
        <v>106</v>
      </c>
      <c r="G347" s="80">
        <v>21.6</v>
      </c>
      <c r="H347" s="60"/>
      <c r="I347" s="92">
        <v>0.69120000000000004</v>
      </c>
      <c r="J347" s="68"/>
      <c r="K347" s="60"/>
      <c r="L347" s="68"/>
      <c r="M347" s="60"/>
      <c r="N347" s="69"/>
      <c r="EZ347" s="47"/>
      <c r="FA347" s="56"/>
      <c r="FB347" s="56"/>
      <c r="FC347" s="56"/>
      <c r="FE347" s="64" t="s">
        <v>105</v>
      </c>
      <c r="FG347" s="56"/>
      <c r="FJ347" s="94"/>
      <c r="FK347" s="56"/>
    </row>
    <row r="348" spans="1:167" s="7" customFormat="1" ht="14.4" x14ac:dyDescent="0.3">
      <c r="A348" s="65"/>
      <c r="B348" s="58"/>
      <c r="C348" s="256" t="s">
        <v>121</v>
      </c>
      <c r="D348" s="256"/>
      <c r="E348" s="256"/>
      <c r="F348" s="59" t="s">
        <v>106</v>
      </c>
      <c r="G348" s="80">
        <v>20.6</v>
      </c>
      <c r="H348" s="60"/>
      <c r="I348" s="92">
        <v>0.65920000000000001</v>
      </c>
      <c r="J348" s="68"/>
      <c r="K348" s="60"/>
      <c r="L348" s="68"/>
      <c r="M348" s="60"/>
      <c r="N348" s="69"/>
      <c r="EZ348" s="47"/>
      <c r="FA348" s="56"/>
      <c r="FB348" s="56"/>
      <c r="FC348" s="56"/>
      <c r="FE348" s="64" t="s">
        <v>121</v>
      </c>
      <c r="FG348" s="56"/>
      <c r="FJ348" s="94"/>
      <c r="FK348" s="56"/>
    </row>
    <row r="349" spans="1:167" s="7" customFormat="1" ht="14.4" x14ac:dyDescent="0.3">
      <c r="A349" s="70"/>
      <c r="B349" s="58"/>
      <c r="C349" s="262" t="s">
        <v>107</v>
      </c>
      <c r="D349" s="262"/>
      <c r="E349" s="262"/>
      <c r="F349" s="71"/>
      <c r="G349" s="72"/>
      <c r="H349" s="72"/>
      <c r="I349" s="72"/>
      <c r="J349" s="83">
        <v>5459.07</v>
      </c>
      <c r="K349" s="72"/>
      <c r="L349" s="73">
        <v>174.69</v>
      </c>
      <c r="M349" s="72"/>
      <c r="N349" s="74">
        <v>2943.18</v>
      </c>
      <c r="EZ349" s="47"/>
      <c r="FA349" s="56"/>
      <c r="FB349" s="56"/>
      <c r="FC349" s="56"/>
      <c r="FF349" s="64" t="s">
        <v>107</v>
      </c>
      <c r="FG349" s="56"/>
      <c r="FJ349" s="94"/>
      <c r="FK349" s="56"/>
    </row>
    <row r="350" spans="1:167" s="7" customFormat="1" ht="14.4" x14ac:dyDescent="0.3">
      <c r="A350" s="65"/>
      <c r="B350" s="58"/>
      <c r="C350" s="256" t="s">
        <v>108</v>
      </c>
      <c r="D350" s="256"/>
      <c r="E350" s="256"/>
      <c r="F350" s="59"/>
      <c r="G350" s="60"/>
      <c r="H350" s="60"/>
      <c r="I350" s="60"/>
      <c r="J350" s="68"/>
      <c r="K350" s="60"/>
      <c r="L350" s="61">
        <v>14.11</v>
      </c>
      <c r="M350" s="60"/>
      <c r="N350" s="85">
        <v>736.68</v>
      </c>
      <c r="EZ350" s="47"/>
      <c r="FA350" s="56"/>
      <c r="FB350" s="56"/>
      <c r="FC350" s="56"/>
      <c r="FE350" s="64" t="s">
        <v>108</v>
      </c>
      <c r="FG350" s="56"/>
      <c r="FJ350" s="94"/>
      <c r="FK350" s="56"/>
    </row>
    <row r="351" spans="1:167" s="7" customFormat="1" ht="40.799999999999997" x14ac:dyDescent="0.3">
      <c r="A351" s="65"/>
      <c r="B351" s="58" t="s">
        <v>141</v>
      </c>
      <c r="C351" s="256" t="s">
        <v>142</v>
      </c>
      <c r="D351" s="256"/>
      <c r="E351" s="256"/>
      <c r="F351" s="59" t="s">
        <v>111</v>
      </c>
      <c r="G351" s="66">
        <v>147</v>
      </c>
      <c r="H351" s="60"/>
      <c r="I351" s="66">
        <v>147</v>
      </c>
      <c r="J351" s="68"/>
      <c r="K351" s="60"/>
      <c r="L351" s="61">
        <v>20.74</v>
      </c>
      <c r="M351" s="60"/>
      <c r="N351" s="63">
        <v>1082.92</v>
      </c>
      <c r="EZ351" s="47"/>
      <c r="FA351" s="56"/>
      <c r="FB351" s="56"/>
      <c r="FC351" s="56"/>
      <c r="FE351" s="64" t="s">
        <v>142</v>
      </c>
      <c r="FG351" s="56"/>
      <c r="FJ351" s="94"/>
      <c r="FK351" s="56"/>
    </row>
    <row r="352" spans="1:167" s="7" customFormat="1" ht="51" x14ac:dyDescent="0.3">
      <c r="A352" s="65"/>
      <c r="B352" s="58" t="s">
        <v>143</v>
      </c>
      <c r="C352" s="256" t="s">
        <v>144</v>
      </c>
      <c r="D352" s="256"/>
      <c r="E352" s="256"/>
      <c r="F352" s="59" t="s">
        <v>111</v>
      </c>
      <c r="G352" s="66">
        <v>134</v>
      </c>
      <c r="H352" s="62">
        <v>0.85</v>
      </c>
      <c r="I352" s="80">
        <v>113.9</v>
      </c>
      <c r="J352" s="68"/>
      <c r="K352" s="60"/>
      <c r="L352" s="61">
        <v>16.07</v>
      </c>
      <c r="M352" s="60"/>
      <c r="N352" s="85">
        <v>839.08</v>
      </c>
      <c r="EZ352" s="47"/>
      <c r="FA352" s="56"/>
      <c r="FB352" s="56"/>
      <c r="FC352" s="56"/>
      <c r="FE352" s="64" t="s">
        <v>144</v>
      </c>
      <c r="FG352" s="56"/>
      <c r="FJ352" s="94"/>
      <c r="FK352" s="56"/>
    </row>
    <row r="353" spans="1:167" s="7" customFormat="1" ht="14.4" x14ac:dyDescent="0.3">
      <c r="A353" s="75"/>
      <c r="B353" s="76"/>
      <c r="C353" s="258" t="s">
        <v>114</v>
      </c>
      <c r="D353" s="258"/>
      <c r="E353" s="258"/>
      <c r="F353" s="50"/>
      <c r="G353" s="51"/>
      <c r="H353" s="51"/>
      <c r="I353" s="51"/>
      <c r="J353" s="54"/>
      <c r="K353" s="51"/>
      <c r="L353" s="77">
        <v>211.5</v>
      </c>
      <c r="M353" s="72"/>
      <c r="N353" s="78">
        <v>4865.18</v>
      </c>
      <c r="EZ353" s="47"/>
      <c r="FA353" s="56"/>
      <c r="FB353" s="56"/>
      <c r="FC353" s="56"/>
      <c r="FG353" s="56" t="s">
        <v>114</v>
      </c>
      <c r="FJ353" s="94"/>
      <c r="FK353" s="56"/>
    </row>
    <row r="354" spans="1:167" s="7" customFormat="1" ht="20.399999999999999" x14ac:dyDescent="0.3">
      <c r="A354" s="48" t="s">
        <v>257</v>
      </c>
      <c r="B354" s="49" t="s">
        <v>145</v>
      </c>
      <c r="C354" s="258" t="s">
        <v>146</v>
      </c>
      <c r="D354" s="258"/>
      <c r="E354" s="258"/>
      <c r="F354" s="50" t="s">
        <v>147</v>
      </c>
      <c r="G354" s="51">
        <v>4.04</v>
      </c>
      <c r="H354" s="52">
        <v>1</v>
      </c>
      <c r="I354" s="91">
        <v>4.04</v>
      </c>
      <c r="J354" s="77">
        <v>646.32000000000005</v>
      </c>
      <c r="K354" s="86">
        <v>1.012</v>
      </c>
      <c r="L354" s="84">
        <v>2642.47</v>
      </c>
      <c r="M354" s="87">
        <v>9.5</v>
      </c>
      <c r="N354" s="78">
        <v>25103.47</v>
      </c>
      <c r="EZ354" s="47"/>
      <c r="FA354" s="56" t="s">
        <v>146</v>
      </c>
      <c r="FB354" s="56" t="s">
        <v>0</v>
      </c>
      <c r="FC354" s="56" t="s">
        <v>0</v>
      </c>
      <c r="FG354" s="56"/>
      <c r="FJ354" s="94"/>
      <c r="FK354" s="56"/>
    </row>
    <row r="355" spans="1:167" s="7" customFormat="1" ht="14.4" x14ac:dyDescent="0.3">
      <c r="A355" s="70"/>
      <c r="B355" s="88"/>
      <c r="C355" s="256" t="s">
        <v>148</v>
      </c>
      <c r="D355" s="256"/>
      <c r="E355" s="256"/>
      <c r="F355" s="256"/>
      <c r="G355" s="256"/>
      <c r="H355" s="256"/>
      <c r="I355" s="256"/>
      <c r="J355" s="256"/>
      <c r="K355" s="256"/>
      <c r="L355" s="256"/>
      <c r="M355" s="256"/>
      <c r="N355" s="263"/>
      <c r="EZ355" s="47"/>
      <c r="FA355" s="56"/>
      <c r="FB355" s="56"/>
      <c r="FC355" s="56"/>
      <c r="FG355" s="56"/>
      <c r="FH355" s="64" t="s">
        <v>148</v>
      </c>
      <c r="FJ355" s="94"/>
      <c r="FK355" s="56"/>
    </row>
    <row r="356" spans="1:167" s="7" customFormat="1" ht="14.4" x14ac:dyDescent="0.3">
      <c r="A356" s="89"/>
      <c r="B356" s="58"/>
      <c r="C356" s="264" t="s">
        <v>149</v>
      </c>
      <c r="D356" s="264"/>
      <c r="E356" s="264"/>
      <c r="F356" s="264"/>
      <c r="G356" s="264"/>
      <c r="H356" s="264"/>
      <c r="I356" s="264"/>
      <c r="J356" s="264"/>
      <c r="K356" s="264"/>
      <c r="L356" s="264"/>
      <c r="M356" s="264"/>
      <c r="N356" s="265"/>
      <c r="EZ356" s="47"/>
      <c r="FA356" s="56"/>
      <c r="FB356" s="56"/>
      <c r="FC356" s="56"/>
      <c r="FG356" s="56"/>
      <c r="FI356" s="64" t="s">
        <v>149</v>
      </c>
      <c r="FJ356" s="94"/>
      <c r="FK356" s="56"/>
    </row>
    <row r="357" spans="1:167" s="7" customFormat="1" ht="14.4" x14ac:dyDescent="0.3">
      <c r="A357" s="75"/>
      <c r="B357" s="76"/>
      <c r="C357" s="258" t="s">
        <v>114</v>
      </c>
      <c r="D357" s="258"/>
      <c r="E357" s="258"/>
      <c r="F357" s="50"/>
      <c r="G357" s="51"/>
      <c r="H357" s="51"/>
      <c r="I357" s="51"/>
      <c r="J357" s="54"/>
      <c r="K357" s="51"/>
      <c r="L357" s="84">
        <v>2642.47</v>
      </c>
      <c r="M357" s="72"/>
      <c r="N357" s="78">
        <v>25103.47</v>
      </c>
      <c r="EZ357" s="47"/>
      <c r="FA357" s="56"/>
      <c r="FB357" s="56"/>
      <c r="FC357" s="56"/>
      <c r="FG357" s="56" t="s">
        <v>114</v>
      </c>
      <c r="FJ357" s="94"/>
      <c r="FK357" s="56"/>
    </row>
    <row r="358" spans="1:167" s="7" customFormat="1" ht="30.6" x14ac:dyDescent="0.3">
      <c r="A358" s="48" t="s">
        <v>258</v>
      </c>
      <c r="B358" s="49" t="s">
        <v>235</v>
      </c>
      <c r="C358" s="258" t="s">
        <v>236</v>
      </c>
      <c r="D358" s="258"/>
      <c r="E358" s="258"/>
      <c r="F358" s="50" t="s">
        <v>237</v>
      </c>
      <c r="G358" s="51">
        <v>0.06</v>
      </c>
      <c r="H358" s="52">
        <v>1</v>
      </c>
      <c r="I358" s="91">
        <v>0.06</v>
      </c>
      <c r="J358" s="54"/>
      <c r="K358" s="51"/>
      <c r="L358" s="54"/>
      <c r="M358" s="51"/>
      <c r="N358" s="55"/>
      <c r="EZ358" s="47"/>
      <c r="FA358" s="56" t="s">
        <v>236</v>
      </c>
      <c r="FB358" s="56" t="s">
        <v>0</v>
      </c>
      <c r="FC358" s="56" t="s">
        <v>0</v>
      </c>
      <c r="FG358" s="56"/>
      <c r="FJ358" s="94"/>
      <c r="FK358" s="56"/>
    </row>
    <row r="359" spans="1:167" s="7" customFormat="1" ht="14.4" x14ac:dyDescent="0.3">
      <c r="A359" s="57"/>
      <c r="B359" s="58" t="s">
        <v>18</v>
      </c>
      <c r="C359" s="256" t="s">
        <v>104</v>
      </c>
      <c r="D359" s="256"/>
      <c r="E359" s="256"/>
      <c r="F359" s="59"/>
      <c r="G359" s="60"/>
      <c r="H359" s="60"/>
      <c r="I359" s="60"/>
      <c r="J359" s="79">
        <v>1183.68</v>
      </c>
      <c r="K359" s="60"/>
      <c r="L359" s="61">
        <v>71.02</v>
      </c>
      <c r="M359" s="62">
        <v>52.21</v>
      </c>
      <c r="N359" s="63">
        <v>3707.95</v>
      </c>
      <c r="EZ359" s="47"/>
      <c r="FA359" s="56"/>
      <c r="FB359" s="56"/>
      <c r="FC359" s="56"/>
      <c r="FD359" s="64" t="s">
        <v>104</v>
      </c>
      <c r="FG359" s="56"/>
      <c r="FJ359" s="94"/>
      <c r="FK359" s="56"/>
    </row>
    <row r="360" spans="1:167" s="7" customFormat="1" ht="14.4" x14ac:dyDescent="0.3">
      <c r="A360" s="57"/>
      <c r="B360" s="58" t="s">
        <v>115</v>
      </c>
      <c r="C360" s="256" t="s">
        <v>119</v>
      </c>
      <c r="D360" s="256"/>
      <c r="E360" s="256"/>
      <c r="F360" s="59"/>
      <c r="G360" s="60"/>
      <c r="H360" s="60"/>
      <c r="I360" s="60"/>
      <c r="J360" s="61">
        <v>946.33</v>
      </c>
      <c r="K360" s="60"/>
      <c r="L360" s="61">
        <v>56.78</v>
      </c>
      <c r="M360" s="62">
        <v>15.71</v>
      </c>
      <c r="N360" s="85">
        <v>892.01</v>
      </c>
      <c r="EZ360" s="47"/>
      <c r="FA360" s="56"/>
      <c r="FB360" s="56"/>
      <c r="FC360" s="56"/>
      <c r="FD360" s="64" t="s">
        <v>119</v>
      </c>
      <c r="FG360" s="56"/>
      <c r="FJ360" s="94"/>
      <c r="FK360" s="56"/>
    </row>
    <row r="361" spans="1:167" s="7" customFormat="1" ht="14.4" x14ac:dyDescent="0.3">
      <c r="A361" s="57"/>
      <c r="B361" s="58" t="s">
        <v>13</v>
      </c>
      <c r="C361" s="256" t="s">
        <v>120</v>
      </c>
      <c r="D361" s="256"/>
      <c r="E361" s="256"/>
      <c r="F361" s="59"/>
      <c r="G361" s="60"/>
      <c r="H361" s="60"/>
      <c r="I361" s="60"/>
      <c r="J361" s="61">
        <v>90.65</v>
      </c>
      <c r="K361" s="60"/>
      <c r="L361" s="61">
        <v>5.44</v>
      </c>
      <c r="M361" s="62">
        <v>52.21</v>
      </c>
      <c r="N361" s="85">
        <v>284.02</v>
      </c>
      <c r="EZ361" s="47"/>
      <c r="FA361" s="56"/>
      <c r="FB361" s="56"/>
      <c r="FC361" s="56"/>
      <c r="FD361" s="64" t="s">
        <v>120</v>
      </c>
      <c r="FG361" s="56"/>
      <c r="FJ361" s="94"/>
      <c r="FK361" s="56"/>
    </row>
    <row r="362" spans="1:167" s="7" customFormat="1" ht="14.4" x14ac:dyDescent="0.3">
      <c r="A362" s="57"/>
      <c r="B362" s="58" t="s">
        <v>16</v>
      </c>
      <c r="C362" s="256" t="s">
        <v>140</v>
      </c>
      <c r="D362" s="256"/>
      <c r="E362" s="256"/>
      <c r="F362" s="59"/>
      <c r="G362" s="60"/>
      <c r="H362" s="60"/>
      <c r="I362" s="60"/>
      <c r="J362" s="79">
        <v>8643.11</v>
      </c>
      <c r="K362" s="60"/>
      <c r="L362" s="61">
        <v>518.59</v>
      </c>
      <c r="M362" s="80">
        <v>9.5</v>
      </c>
      <c r="N362" s="63">
        <v>4926.6099999999997</v>
      </c>
      <c r="EZ362" s="47"/>
      <c r="FA362" s="56"/>
      <c r="FB362" s="56"/>
      <c r="FC362" s="56"/>
      <c r="FD362" s="64" t="s">
        <v>140</v>
      </c>
      <c r="FG362" s="56"/>
      <c r="FJ362" s="94"/>
      <c r="FK362" s="56"/>
    </row>
    <row r="363" spans="1:167" s="7" customFormat="1" ht="14.4" x14ac:dyDescent="0.3">
      <c r="A363" s="65"/>
      <c r="B363" s="58"/>
      <c r="C363" s="256" t="s">
        <v>105</v>
      </c>
      <c r="D363" s="256"/>
      <c r="E363" s="256"/>
      <c r="F363" s="59" t="s">
        <v>106</v>
      </c>
      <c r="G363" s="66">
        <v>137</v>
      </c>
      <c r="H363" s="60"/>
      <c r="I363" s="62">
        <v>8.2200000000000006</v>
      </c>
      <c r="J363" s="68"/>
      <c r="K363" s="60"/>
      <c r="L363" s="68"/>
      <c r="M363" s="60"/>
      <c r="N363" s="69"/>
      <c r="EZ363" s="47"/>
      <c r="FA363" s="56"/>
      <c r="FB363" s="56"/>
      <c r="FC363" s="56"/>
      <c r="FE363" s="64" t="s">
        <v>105</v>
      </c>
      <c r="FG363" s="56"/>
      <c r="FJ363" s="94"/>
      <c r="FK363" s="56"/>
    </row>
    <row r="364" spans="1:167" s="7" customFormat="1" ht="14.4" x14ac:dyDescent="0.3">
      <c r="A364" s="65"/>
      <c r="B364" s="58"/>
      <c r="C364" s="256" t="s">
        <v>121</v>
      </c>
      <c r="D364" s="256"/>
      <c r="E364" s="256"/>
      <c r="F364" s="59" t="s">
        <v>106</v>
      </c>
      <c r="G364" s="62">
        <v>8.01</v>
      </c>
      <c r="H364" s="60"/>
      <c r="I364" s="92">
        <v>0.48060000000000003</v>
      </c>
      <c r="J364" s="68"/>
      <c r="K364" s="60"/>
      <c r="L364" s="68"/>
      <c r="M364" s="60"/>
      <c r="N364" s="69"/>
      <c r="EZ364" s="47"/>
      <c r="FA364" s="56"/>
      <c r="FB364" s="56"/>
      <c r="FC364" s="56"/>
      <c r="FE364" s="64" t="s">
        <v>121</v>
      </c>
      <c r="FG364" s="56"/>
      <c r="FJ364" s="94"/>
      <c r="FK364" s="56"/>
    </row>
    <row r="365" spans="1:167" s="7" customFormat="1" ht="14.4" x14ac:dyDescent="0.3">
      <c r="A365" s="70"/>
      <c r="B365" s="58"/>
      <c r="C365" s="262" t="s">
        <v>107</v>
      </c>
      <c r="D365" s="262"/>
      <c r="E365" s="262"/>
      <c r="F365" s="71"/>
      <c r="G365" s="72"/>
      <c r="H365" s="72"/>
      <c r="I365" s="72"/>
      <c r="J365" s="83">
        <v>10773.12</v>
      </c>
      <c r="K365" s="72"/>
      <c r="L365" s="73">
        <v>646.39</v>
      </c>
      <c r="M365" s="72"/>
      <c r="N365" s="74">
        <v>9526.57</v>
      </c>
      <c r="EZ365" s="47"/>
      <c r="FA365" s="56"/>
      <c r="FB365" s="56"/>
      <c r="FC365" s="56"/>
      <c r="FF365" s="64" t="s">
        <v>107</v>
      </c>
      <c r="FG365" s="56"/>
      <c r="FJ365" s="94"/>
      <c r="FK365" s="56"/>
    </row>
    <row r="366" spans="1:167" s="7" customFormat="1" ht="14.4" x14ac:dyDescent="0.3">
      <c r="A366" s="65"/>
      <c r="B366" s="58"/>
      <c r="C366" s="256" t="s">
        <v>108</v>
      </c>
      <c r="D366" s="256"/>
      <c r="E366" s="256"/>
      <c r="F366" s="59"/>
      <c r="G366" s="60"/>
      <c r="H366" s="60"/>
      <c r="I366" s="60"/>
      <c r="J366" s="68"/>
      <c r="K366" s="60"/>
      <c r="L366" s="61">
        <v>76.459999999999994</v>
      </c>
      <c r="M366" s="60"/>
      <c r="N366" s="63">
        <v>3991.97</v>
      </c>
      <c r="EZ366" s="47"/>
      <c r="FA366" s="56"/>
      <c r="FB366" s="56"/>
      <c r="FC366" s="56"/>
      <c r="FE366" s="64" t="s">
        <v>108</v>
      </c>
      <c r="FG366" s="56"/>
      <c r="FJ366" s="94"/>
      <c r="FK366" s="56"/>
    </row>
    <row r="367" spans="1:167" s="7" customFormat="1" ht="14.4" x14ac:dyDescent="0.3">
      <c r="A367" s="65"/>
      <c r="B367" s="58" t="s">
        <v>238</v>
      </c>
      <c r="C367" s="256" t="s">
        <v>239</v>
      </c>
      <c r="D367" s="256"/>
      <c r="E367" s="256"/>
      <c r="F367" s="59" t="s">
        <v>111</v>
      </c>
      <c r="G367" s="66">
        <v>106</v>
      </c>
      <c r="H367" s="60"/>
      <c r="I367" s="66">
        <v>106</v>
      </c>
      <c r="J367" s="68"/>
      <c r="K367" s="60"/>
      <c r="L367" s="61">
        <v>81.05</v>
      </c>
      <c r="M367" s="60"/>
      <c r="N367" s="63">
        <v>4231.49</v>
      </c>
      <c r="EZ367" s="47"/>
      <c r="FA367" s="56"/>
      <c r="FB367" s="56"/>
      <c r="FC367" s="56"/>
      <c r="FE367" s="64" t="s">
        <v>239</v>
      </c>
      <c r="FG367" s="56"/>
      <c r="FJ367" s="94"/>
      <c r="FK367" s="56"/>
    </row>
    <row r="368" spans="1:167" s="7" customFormat="1" ht="20.399999999999999" x14ac:dyDescent="0.3">
      <c r="A368" s="65"/>
      <c r="B368" s="58" t="s">
        <v>240</v>
      </c>
      <c r="C368" s="256" t="s">
        <v>241</v>
      </c>
      <c r="D368" s="256"/>
      <c r="E368" s="256"/>
      <c r="F368" s="59" t="s">
        <v>111</v>
      </c>
      <c r="G368" s="66">
        <v>56</v>
      </c>
      <c r="H368" s="62">
        <v>0.85</v>
      </c>
      <c r="I368" s="80">
        <v>47.6</v>
      </c>
      <c r="J368" s="68"/>
      <c r="K368" s="60"/>
      <c r="L368" s="61">
        <v>36.39</v>
      </c>
      <c r="M368" s="60"/>
      <c r="N368" s="63">
        <v>1900.18</v>
      </c>
      <c r="EZ368" s="47"/>
      <c r="FA368" s="56"/>
      <c r="FB368" s="56"/>
      <c r="FC368" s="56"/>
      <c r="FE368" s="64" t="s">
        <v>241</v>
      </c>
      <c r="FG368" s="56"/>
      <c r="FJ368" s="94"/>
      <c r="FK368" s="56"/>
    </row>
    <row r="369" spans="1:167" s="7" customFormat="1" ht="14.4" x14ac:dyDescent="0.3">
      <c r="A369" s="75"/>
      <c r="B369" s="76"/>
      <c r="C369" s="258" t="s">
        <v>114</v>
      </c>
      <c r="D369" s="258"/>
      <c r="E369" s="258"/>
      <c r="F369" s="50"/>
      <c r="G369" s="51"/>
      <c r="H369" s="51"/>
      <c r="I369" s="51"/>
      <c r="J369" s="54"/>
      <c r="K369" s="51"/>
      <c r="L369" s="77">
        <v>763.83</v>
      </c>
      <c r="M369" s="72"/>
      <c r="N369" s="78">
        <v>15658.24</v>
      </c>
      <c r="EZ369" s="47"/>
      <c r="FA369" s="56"/>
      <c r="FB369" s="56"/>
      <c r="FC369" s="56"/>
      <c r="FG369" s="56" t="s">
        <v>114</v>
      </c>
      <c r="FJ369" s="94"/>
      <c r="FK369" s="56"/>
    </row>
    <row r="370" spans="1:167" s="7" customFormat="1" ht="20.399999999999999" x14ac:dyDescent="0.3">
      <c r="A370" s="48" t="s">
        <v>259</v>
      </c>
      <c r="B370" s="49" t="s">
        <v>243</v>
      </c>
      <c r="C370" s="258" t="s">
        <v>244</v>
      </c>
      <c r="D370" s="258"/>
      <c r="E370" s="258"/>
      <c r="F370" s="50" t="s">
        <v>162</v>
      </c>
      <c r="G370" s="51">
        <v>-2.9000000000000001E-2</v>
      </c>
      <c r="H370" s="52">
        <v>1</v>
      </c>
      <c r="I370" s="86">
        <v>-2.9000000000000001E-2</v>
      </c>
      <c r="J370" s="84">
        <v>9727.3700000000008</v>
      </c>
      <c r="K370" s="51"/>
      <c r="L370" s="77">
        <v>-282.08999999999997</v>
      </c>
      <c r="M370" s="87">
        <v>9.5</v>
      </c>
      <c r="N370" s="78">
        <v>-2679.86</v>
      </c>
      <c r="EZ370" s="47"/>
      <c r="FA370" s="56" t="s">
        <v>244</v>
      </c>
      <c r="FB370" s="56" t="s">
        <v>0</v>
      </c>
      <c r="FC370" s="56" t="s">
        <v>0</v>
      </c>
      <c r="FG370" s="56"/>
      <c r="FJ370" s="94"/>
      <c r="FK370" s="56"/>
    </row>
    <row r="371" spans="1:167" s="7" customFormat="1" ht="14.4" x14ac:dyDescent="0.3">
      <c r="A371" s="75"/>
      <c r="B371" s="76"/>
      <c r="C371" s="258" t="s">
        <v>114</v>
      </c>
      <c r="D371" s="258"/>
      <c r="E371" s="258"/>
      <c r="F371" s="50"/>
      <c r="G371" s="51"/>
      <c r="H371" s="51"/>
      <c r="I371" s="51"/>
      <c r="J371" s="54"/>
      <c r="K371" s="51"/>
      <c r="L371" s="77">
        <v>-282.08999999999997</v>
      </c>
      <c r="M371" s="72"/>
      <c r="N371" s="78">
        <v>-2679.86</v>
      </c>
      <c r="EZ371" s="47"/>
      <c r="FA371" s="56"/>
      <c r="FB371" s="56"/>
      <c r="FC371" s="56"/>
      <c r="FG371" s="56" t="s">
        <v>114</v>
      </c>
      <c r="FJ371" s="94"/>
      <c r="FK371" s="56"/>
    </row>
    <row r="372" spans="1:167" s="7" customFormat="1" ht="20.399999999999999" x14ac:dyDescent="0.3">
      <c r="A372" s="48" t="s">
        <v>260</v>
      </c>
      <c r="B372" s="49" t="s">
        <v>7</v>
      </c>
      <c r="C372" s="258" t="s">
        <v>246</v>
      </c>
      <c r="D372" s="258"/>
      <c r="E372" s="258"/>
      <c r="F372" s="50" t="s">
        <v>8</v>
      </c>
      <c r="G372" s="51">
        <v>0.36</v>
      </c>
      <c r="H372" s="52">
        <v>1</v>
      </c>
      <c r="I372" s="91">
        <v>0.36</v>
      </c>
      <c r="J372" s="84">
        <v>37646.32</v>
      </c>
      <c r="K372" s="90">
        <v>1.04236</v>
      </c>
      <c r="L372" s="84">
        <v>14126.77</v>
      </c>
      <c r="M372" s="87">
        <v>9.5</v>
      </c>
      <c r="N372" s="78">
        <v>134204.32</v>
      </c>
      <c r="EZ372" s="47"/>
      <c r="FA372" s="56" t="s">
        <v>246</v>
      </c>
      <c r="FB372" s="56" t="s">
        <v>0</v>
      </c>
      <c r="FC372" s="56" t="s">
        <v>0</v>
      </c>
      <c r="FG372" s="56"/>
      <c r="FJ372" s="94"/>
      <c r="FK372" s="56"/>
    </row>
    <row r="373" spans="1:167" s="7" customFormat="1" ht="14.4" x14ac:dyDescent="0.3">
      <c r="A373" s="70"/>
      <c r="B373" s="88"/>
      <c r="C373" s="256" t="s">
        <v>170</v>
      </c>
      <c r="D373" s="256"/>
      <c r="E373" s="256"/>
      <c r="F373" s="256"/>
      <c r="G373" s="256"/>
      <c r="H373" s="256"/>
      <c r="I373" s="256"/>
      <c r="J373" s="256"/>
      <c r="K373" s="256"/>
      <c r="L373" s="256"/>
      <c r="M373" s="256"/>
      <c r="N373" s="263"/>
      <c r="EZ373" s="47"/>
      <c r="FA373" s="56"/>
      <c r="FB373" s="56"/>
      <c r="FC373" s="56"/>
      <c r="FG373" s="56"/>
      <c r="FH373" s="64" t="s">
        <v>170</v>
      </c>
      <c r="FJ373" s="94"/>
      <c r="FK373" s="56"/>
    </row>
    <row r="374" spans="1:167" s="7" customFormat="1" ht="14.4" x14ac:dyDescent="0.3">
      <c r="A374" s="89"/>
      <c r="B374" s="58"/>
      <c r="C374" s="264" t="s">
        <v>159</v>
      </c>
      <c r="D374" s="264"/>
      <c r="E374" s="264"/>
      <c r="F374" s="264"/>
      <c r="G374" s="264"/>
      <c r="H374" s="264"/>
      <c r="I374" s="264"/>
      <c r="J374" s="264"/>
      <c r="K374" s="264"/>
      <c r="L374" s="264"/>
      <c r="M374" s="264"/>
      <c r="N374" s="265"/>
      <c r="EZ374" s="47"/>
      <c r="FA374" s="56"/>
      <c r="FB374" s="56"/>
      <c r="FC374" s="56"/>
      <c r="FG374" s="56"/>
      <c r="FI374" s="64" t="s">
        <v>159</v>
      </c>
      <c r="FJ374" s="94"/>
      <c r="FK374" s="56"/>
    </row>
    <row r="375" spans="1:167" s="7" customFormat="1" ht="14.4" x14ac:dyDescent="0.3">
      <c r="A375" s="89"/>
      <c r="B375" s="58"/>
      <c r="C375" s="264" t="s">
        <v>149</v>
      </c>
      <c r="D375" s="264"/>
      <c r="E375" s="264"/>
      <c r="F375" s="264"/>
      <c r="G375" s="264"/>
      <c r="H375" s="264"/>
      <c r="I375" s="264"/>
      <c r="J375" s="264"/>
      <c r="K375" s="264"/>
      <c r="L375" s="264"/>
      <c r="M375" s="264"/>
      <c r="N375" s="265"/>
      <c r="EZ375" s="47"/>
      <c r="FA375" s="56"/>
      <c r="FB375" s="56"/>
      <c r="FC375" s="56"/>
      <c r="FG375" s="56"/>
      <c r="FI375" s="64" t="s">
        <v>149</v>
      </c>
      <c r="FJ375" s="94"/>
      <c r="FK375" s="56"/>
    </row>
    <row r="376" spans="1:167" s="7" customFormat="1" ht="14.4" x14ac:dyDescent="0.3">
      <c r="A376" s="75"/>
      <c r="B376" s="76"/>
      <c r="C376" s="258" t="s">
        <v>114</v>
      </c>
      <c r="D376" s="258"/>
      <c r="E376" s="258"/>
      <c r="F376" s="50"/>
      <c r="G376" s="51"/>
      <c r="H376" s="51"/>
      <c r="I376" s="51"/>
      <c r="J376" s="54"/>
      <c r="K376" s="51"/>
      <c r="L376" s="84">
        <v>14126.77</v>
      </c>
      <c r="M376" s="72"/>
      <c r="N376" s="78">
        <v>134204.32</v>
      </c>
      <c r="EZ376" s="47"/>
      <c r="FA376" s="56"/>
      <c r="FB376" s="56"/>
      <c r="FC376" s="56"/>
      <c r="FG376" s="56" t="s">
        <v>114</v>
      </c>
      <c r="FJ376" s="94"/>
      <c r="FK376" s="56"/>
    </row>
    <row r="377" spans="1:167" s="7" customFormat="1" ht="20.399999999999999" x14ac:dyDescent="0.3">
      <c r="A377" s="48" t="s">
        <v>261</v>
      </c>
      <c r="B377" s="49" t="s">
        <v>7</v>
      </c>
      <c r="C377" s="258" t="s">
        <v>164</v>
      </c>
      <c r="D377" s="258"/>
      <c r="E377" s="258"/>
      <c r="F377" s="50" t="s">
        <v>8</v>
      </c>
      <c r="G377" s="51">
        <v>2.9000000000000001E-2</v>
      </c>
      <c r="H377" s="52">
        <v>1</v>
      </c>
      <c r="I377" s="86">
        <v>2.9000000000000001E-2</v>
      </c>
      <c r="J377" s="84">
        <v>27894.74</v>
      </c>
      <c r="K377" s="90">
        <v>1.04236</v>
      </c>
      <c r="L377" s="77">
        <v>843.21</v>
      </c>
      <c r="M377" s="87">
        <v>9.5</v>
      </c>
      <c r="N377" s="78">
        <v>8010.5</v>
      </c>
      <c r="EZ377" s="47"/>
      <c r="FA377" s="56" t="s">
        <v>164</v>
      </c>
      <c r="FB377" s="56" t="s">
        <v>0</v>
      </c>
      <c r="FC377" s="56" t="s">
        <v>0</v>
      </c>
      <c r="FG377" s="56"/>
      <c r="FJ377" s="94"/>
      <c r="FK377" s="56"/>
    </row>
    <row r="378" spans="1:167" s="7" customFormat="1" ht="14.4" x14ac:dyDescent="0.3">
      <c r="A378" s="70"/>
      <c r="B378" s="88"/>
      <c r="C378" s="256" t="s">
        <v>165</v>
      </c>
      <c r="D378" s="256"/>
      <c r="E378" s="256"/>
      <c r="F378" s="256"/>
      <c r="G378" s="256"/>
      <c r="H378" s="256"/>
      <c r="I378" s="256"/>
      <c r="J378" s="256"/>
      <c r="K378" s="256"/>
      <c r="L378" s="256"/>
      <c r="M378" s="256"/>
      <c r="N378" s="263"/>
      <c r="EZ378" s="47"/>
      <c r="FA378" s="56"/>
      <c r="FB378" s="56"/>
      <c r="FC378" s="56"/>
      <c r="FG378" s="56"/>
      <c r="FH378" s="64" t="s">
        <v>165</v>
      </c>
      <c r="FJ378" s="94"/>
      <c r="FK378" s="56"/>
    </row>
    <row r="379" spans="1:167" s="7" customFormat="1" ht="14.4" x14ac:dyDescent="0.3">
      <c r="A379" s="89"/>
      <c r="B379" s="58"/>
      <c r="C379" s="264" t="s">
        <v>159</v>
      </c>
      <c r="D379" s="264"/>
      <c r="E379" s="264"/>
      <c r="F379" s="264"/>
      <c r="G379" s="264"/>
      <c r="H379" s="264"/>
      <c r="I379" s="264"/>
      <c r="J379" s="264"/>
      <c r="K379" s="264"/>
      <c r="L379" s="264"/>
      <c r="M379" s="264"/>
      <c r="N379" s="265"/>
      <c r="EZ379" s="47"/>
      <c r="FA379" s="56"/>
      <c r="FB379" s="56"/>
      <c r="FC379" s="56"/>
      <c r="FG379" s="56"/>
      <c r="FI379" s="64" t="s">
        <v>159</v>
      </c>
      <c r="FJ379" s="94"/>
      <c r="FK379" s="56"/>
    </row>
    <row r="380" spans="1:167" s="7" customFormat="1" ht="14.4" x14ac:dyDescent="0.3">
      <c r="A380" s="89"/>
      <c r="B380" s="58"/>
      <c r="C380" s="264" t="s">
        <v>149</v>
      </c>
      <c r="D380" s="264"/>
      <c r="E380" s="264"/>
      <c r="F380" s="264"/>
      <c r="G380" s="264"/>
      <c r="H380" s="264"/>
      <c r="I380" s="264"/>
      <c r="J380" s="264"/>
      <c r="K380" s="264"/>
      <c r="L380" s="264"/>
      <c r="M380" s="264"/>
      <c r="N380" s="265"/>
      <c r="EZ380" s="47"/>
      <c r="FA380" s="56"/>
      <c r="FB380" s="56"/>
      <c r="FC380" s="56"/>
      <c r="FG380" s="56"/>
      <c r="FI380" s="64" t="s">
        <v>149</v>
      </c>
      <c r="FJ380" s="94"/>
      <c r="FK380" s="56"/>
    </row>
    <row r="381" spans="1:167" s="7" customFormat="1" ht="14.4" x14ac:dyDescent="0.3">
      <c r="A381" s="75"/>
      <c r="B381" s="76"/>
      <c r="C381" s="258" t="s">
        <v>114</v>
      </c>
      <c r="D381" s="258"/>
      <c r="E381" s="258"/>
      <c r="F381" s="50"/>
      <c r="G381" s="51"/>
      <c r="H381" s="51"/>
      <c r="I381" s="51"/>
      <c r="J381" s="54"/>
      <c r="K381" s="51"/>
      <c r="L381" s="77">
        <v>843.21</v>
      </c>
      <c r="M381" s="72"/>
      <c r="N381" s="78">
        <v>8010.5</v>
      </c>
      <c r="EZ381" s="47"/>
      <c r="FA381" s="56"/>
      <c r="FB381" s="56"/>
      <c r="FC381" s="56"/>
      <c r="FG381" s="56" t="s">
        <v>114</v>
      </c>
      <c r="FJ381" s="94"/>
      <c r="FK381" s="56"/>
    </row>
    <row r="382" spans="1:167" s="7" customFormat="1" ht="14.4" x14ac:dyDescent="0.3">
      <c r="A382" s="259" t="s">
        <v>191</v>
      </c>
      <c r="B382" s="260"/>
      <c r="C382" s="260"/>
      <c r="D382" s="260"/>
      <c r="E382" s="260"/>
      <c r="F382" s="260"/>
      <c r="G382" s="260"/>
      <c r="H382" s="260"/>
      <c r="I382" s="260"/>
      <c r="J382" s="260"/>
      <c r="K382" s="260"/>
      <c r="L382" s="260"/>
      <c r="M382" s="260"/>
      <c r="N382" s="261"/>
      <c r="EZ382" s="47"/>
      <c r="FA382" s="56"/>
      <c r="FB382" s="56"/>
      <c r="FC382" s="56"/>
      <c r="FG382" s="56"/>
      <c r="FJ382" s="94" t="s">
        <v>191</v>
      </c>
      <c r="FK382" s="56"/>
    </row>
    <row r="383" spans="1:167" s="7" customFormat="1" ht="51" x14ac:dyDescent="0.3">
      <c r="A383" s="48" t="s">
        <v>262</v>
      </c>
      <c r="B383" s="49" t="s">
        <v>193</v>
      </c>
      <c r="C383" s="258" t="s">
        <v>194</v>
      </c>
      <c r="D383" s="258"/>
      <c r="E383" s="258"/>
      <c r="F383" s="50" t="s">
        <v>195</v>
      </c>
      <c r="G383" s="51">
        <v>12.71</v>
      </c>
      <c r="H383" s="52">
        <v>1</v>
      </c>
      <c r="I383" s="91">
        <v>12.71</v>
      </c>
      <c r="J383" s="77">
        <v>3.28</v>
      </c>
      <c r="K383" s="51"/>
      <c r="L383" s="77">
        <v>41.69</v>
      </c>
      <c r="M383" s="91">
        <v>15.71</v>
      </c>
      <c r="N383" s="103">
        <v>654.95000000000005</v>
      </c>
      <c r="EZ383" s="47"/>
      <c r="FA383" s="56" t="s">
        <v>194</v>
      </c>
      <c r="FB383" s="56" t="s">
        <v>0</v>
      </c>
      <c r="FC383" s="56" t="s">
        <v>0</v>
      </c>
      <c r="FG383" s="56"/>
      <c r="FJ383" s="94"/>
      <c r="FK383" s="56"/>
    </row>
    <row r="384" spans="1:167" s="7" customFormat="1" ht="14.4" x14ac:dyDescent="0.3">
      <c r="A384" s="75"/>
      <c r="B384" s="76"/>
      <c r="C384" s="258" t="s">
        <v>114</v>
      </c>
      <c r="D384" s="258"/>
      <c r="E384" s="258"/>
      <c r="F384" s="50"/>
      <c r="G384" s="51"/>
      <c r="H384" s="51"/>
      <c r="I384" s="51"/>
      <c r="J384" s="54"/>
      <c r="K384" s="51"/>
      <c r="L384" s="77">
        <v>41.69</v>
      </c>
      <c r="M384" s="72"/>
      <c r="N384" s="103">
        <v>654.95000000000005</v>
      </c>
      <c r="EZ384" s="47"/>
      <c r="FA384" s="56"/>
      <c r="FB384" s="56"/>
      <c r="FC384" s="56"/>
      <c r="FG384" s="56" t="s">
        <v>114</v>
      </c>
      <c r="FJ384" s="94"/>
      <c r="FK384" s="56"/>
    </row>
    <row r="385" spans="1:167" s="7" customFormat="1" ht="51" x14ac:dyDescent="0.3">
      <c r="A385" s="48" t="s">
        <v>263</v>
      </c>
      <c r="B385" s="49" t="s">
        <v>197</v>
      </c>
      <c r="C385" s="258" t="s">
        <v>250</v>
      </c>
      <c r="D385" s="258"/>
      <c r="E385" s="258"/>
      <c r="F385" s="50" t="s">
        <v>195</v>
      </c>
      <c r="G385" s="51">
        <v>1.06</v>
      </c>
      <c r="H385" s="52">
        <v>1</v>
      </c>
      <c r="I385" s="91">
        <v>1.06</v>
      </c>
      <c r="J385" s="77">
        <v>8.39</v>
      </c>
      <c r="K385" s="51"/>
      <c r="L385" s="77">
        <v>8.89</v>
      </c>
      <c r="M385" s="91">
        <v>15.71</v>
      </c>
      <c r="N385" s="103">
        <v>139.66</v>
      </c>
      <c r="EZ385" s="47"/>
      <c r="FA385" s="56" t="s">
        <v>250</v>
      </c>
      <c r="FB385" s="56" t="s">
        <v>0</v>
      </c>
      <c r="FC385" s="56" t="s">
        <v>0</v>
      </c>
      <c r="FG385" s="56"/>
      <c r="FJ385" s="94"/>
      <c r="FK385" s="56"/>
    </row>
    <row r="386" spans="1:167" s="7" customFormat="1" ht="14.4" x14ac:dyDescent="0.3">
      <c r="A386" s="75"/>
      <c r="B386" s="76"/>
      <c r="C386" s="258" t="s">
        <v>114</v>
      </c>
      <c r="D386" s="258"/>
      <c r="E386" s="258"/>
      <c r="F386" s="50"/>
      <c r="G386" s="51"/>
      <c r="H386" s="51"/>
      <c r="I386" s="51"/>
      <c r="J386" s="54"/>
      <c r="K386" s="51"/>
      <c r="L386" s="77">
        <v>8.89</v>
      </c>
      <c r="M386" s="72"/>
      <c r="N386" s="103">
        <v>139.66</v>
      </c>
      <c r="EZ386" s="47"/>
      <c r="FA386" s="56"/>
      <c r="FB386" s="56"/>
      <c r="FC386" s="56"/>
      <c r="FG386" s="56" t="s">
        <v>114</v>
      </c>
      <c r="FJ386" s="94"/>
      <c r="FK386" s="56"/>
    </row>
    <row r="387" spans="1:167" s="7" customFormat="1" ht="40.799999999999997" x14ac:dyDescent="0.3">
      <c r="A387" s="48" t="s">
        <v>264</v>
      </c>
      <c r="B387" s="49" t="s">
        <v>200</v>
      </c>
      <c r="C387" s="258" t="s">
        <v>265</v>
      </c>
      <c r="D387" s="258"/>
      <c r="E387" s="258"/>
      <c r="F387" s="50" t="s">
        <v>195</v>
      </c>
      <c r="G387" s="51">
        <v>0.2</v>
      </c>
      <c r="H387" s="52">
        <v>1</v>
      </c>
      <c r="I387" s="87">
        <v>0.2</v>
      </c>
      <c r="J387" s="77">
        <v>10.88</v>
      </c>
      <c r="K387" s="51"/>
      <c r="L387" s="77">
        <v>2.1800000000000002</v>
      </c>
      <c r="M387" s="91">
        <v>15.71</v>
      </c>
      <c r="N387" s="103">
        <v>34.25</v>
      </c>
      <c r="EZ387" s="47"/>
      <c r="FA387" s="56" t="s">
        <v>265</v>
      </c>
      <c r="FB387" s="56" t="s">
        <v>0</v>
      </c>
      <c r="FC387" s="56" t="s">
        <v>0</v>
      </c>
      <c r="FG387" s="56"/>
      <c r="FJ387" s="94"/>
      <c r="FK387" s="56"/>
    </row>
    <row r="388" spans="1:167" s="7" customFormat="1" ht="14.4" x14ac:dyDescent="0.3">
      <c r="A388" s="75"/>
      <c r="B388" s="76"/>
      <c r="C388" s="258" t="s">
        <v>114</v>
      </c>
      <c r="D388" s="258"/>
      <c r="E388" s="258"/>
      <c r="F388" s="50"/>
      <c r="G388" s="51"/>
      <c r="H388" s="51"/>
      <c r="I388" s="51"/>
      <c r="J388" s="54"/>
      <c r="K388" s="51"/>
      <c r="L388" s="77">
        <v>2.1800000000000002</v>
      </c>
      <c r="M388" s="72"/>
      <c r="N388" s="103">
        <v>34.25</v>
      </c>
      <c r="EZ388" s="47"/>
      <c r="FA388" s="56"/>
      <c r="FB388" s="56"/>
      <c r="FC388" s="56"/>
      <c r="FG388" s="56" t="s">
        <v>114</v>
      </c>
      <c r="FJ388" s="94"/>
      <c r="FK388" s="56"/>
    </row>
    <row r="389" spans="1:167" s="7" customFormat="1" ht="40.799999999999997" x14ac:dyDescent="0.3">
      <c r="A389" s="48" t="s">
        <v>266</v>
      </c>
      <c r="B389" s="49" t="s">
        <v>203</v>
      </c>
      <c r="C389" s="258" t="s">
        <v>204</v>
      </c>
      <c r="D389" s="258"/>
      <c r="E389" s="258"/>
      <c r="F389" s="50" t="s">
        <v>195</v>
      </c>
      <c r="G389" s="51">
        <v>13.97</v>
      </c>
      <c r="H389" s="52">
        <v>1</v>
      </c>
      <c r="I389" s="91">
        <v>13.97</v>
      </c>
      <c r="J389" s="77">
        <v>3.86</v>
      </c>
      <c r="K389" s="51"/>
      <c r="L389" s="77">
        <v>53.92</v>
      </c>
      <c r="M389" s="91">
        <v>16.22</v>
      </c>
      <c r="N389" s="103">
        <v>874.58</v>
      </c>
      <c r="EZ389" s="47"/>
      <c r="FA389" s="56" t="s">
        <v>204</v>
      </c>
      <c r="FB389" s="56" t="s">
        <v>0</v>
      </c>
      <c r="FC389" s="56" t="s">
        <v>0</v>
      </c>
      <c r="FG389" s="56"/>
      <c r="FJ389" s="94"/>
      <c r="FK389" s="56"/>
    </row>
    <row r="390" spans="1:167" s="7" customFormat="1" ht="14.4" x14ac:dyDescent="0.3">
      <c r="A390" s="75"/>
      <c r="B390" s="76"/>
      <c r="C390" s="258" t="s">
        <v>114</v>
      </c>
      <c r="D390" s="258"/>
      <c r="E390" s="258"/>
      <c r="F390" s="50"/>
      <c r="G390" s="51"/>
      <c r="H390" s="51"/>
      <c r="I390" s="51"/>
      <c r="J390" s="54"/>
      <c r="K390" s="51"/>
      <c r="L390" s="77">
        <v>53.92</v>
      </c>
      <c r="M390" s="72"/>
      <c r="N390" s="103">
        <v>874.58</v>
      </c>
      <c r="EZ390" s="47"/>
      <c r="FA390" s="56"/>
      <c r="FB390" s="56"/>
      <c r="FC390" s="56"/>
      <c r="FG390" s="56" t="s">
        <v>114</v>
      </c>
      <c r="FJ390" s="94"/>
      <c r="FK390" s="56"/>
    </row>
    <row r="391" spans="1:167" s="7" customFormat="1" ht="0" hidden="1" customHeight="1" x14ac:dyDescent="0.3">
      <c r="A391" s="95"/>
      <c r="B391" s="56"/>
      <c r="C391" s="56"/>
      <c r="D391" s="56"/>
      <c r="E391" s="56"/>
      <c r="F391" s="96"/>
      <c r="G391" s="96"/>
      <c r="H391" s="96"/>
      <c r="I391" s="96"/>
      <c r="J391" s="97"/>
      <c r="K391" s="96"/>
      <c r="L391" s="97"/>
      <c r="M391" s="60"/>
      <c r="N391" s="97"/>
      <c r="EZ391" s="47"/>
      <c r="FA391" s="56"/>
      <c r="FB391" s="56"/>
      <c r="FC391" s="56"/>
      <c r="FG391" s="56"/>
      <c r="FJ391" s="94"/>
      <c r="FK391" s="56"/>
    </row>
    <row r="392" spans="1:167" s="7" customFormat="1" ht="14.4" x14ac:dyDescent="0.3">
      <c r="A392" s="98"/>
      <c r="B392" s="99"/>
      <c r="C392" s="258" t="s">
        <v>267</v>
      </c>
      <c r="D392" s="258"/>
      <c r="E392" s="258"/>
      <c r="F392" s="258"/>
      <c r="G392" s="258"/>
      <c r="H392" s="258"/>
      <c r="I392" s="258"/>
      <c r="J392" s="258"/>
      <c r="K392" s="258"/>
      <c r="L392" s="100">
        <v>18471.580000000002</v>
      </c>
      <c r="M392" s="101"/>
      <c r="N392" s="102">
        <v>188908.53</v>
      </c>
      <c r="EZ392" s="47"/>
      <c r="FA392" s="56"/>
      <c r="FB392" s="56"/>
      <c r="FC392" s="56"/>
      <c r="FG392" s="56"/>
      <c r="FJ392" s="94"/>
      <c r="FK392" s="56" t="s">
        <v>267</v>
      </c>
    </row>
    <row r="393" spans="1:167" s="7" customFormat="1" ht="14.4" x14ac:dyDescent="0.3">
      <c r="A393" s="266" t="s">
        <v>268</v>
      </c>
      <c r="B393" s="267"/>
      <c r="C393" s="267"/>
      <c r="D393" s="267"/>
      <c r="E393" s="267"/>
      <c r="F393" s="267"/>
      <c r="G393" s="267"/>
      <c r="H393" s="267"/>
      <c r="I393" s="267"/>
      <c r="J393" s="267"/>
      <c r="K393" s="267"/>
      <c r="L393" s="267"/>
      <c r="M393" s="267"/>
      <c r="N393" s="268"/>
      <c r="EZ393" s="47" t="s">
        <v>268</v>
      </c>
      <c r="FA393" s="56"/>
      <c r="FB393" s="56"/>
      <c r="FC393" s="56"/>
      <c r="FG393" s="56"/>
      <c r="FJ393" s="94"/>
      <c r="FK393" s="56"/>
    </row>
    <row r="394" spans="1:167" s="7" customFormat="1" ht="30.6" x14ac:dyDescent="0.3">
      <c r="A394" s="48" t="s">
        <v>269</v>
      </c>
      <c r="B394" s="49" t="s">
        <v>208</v>
      </c>
      <c r="C394" s="258" t="s">
        <v>209</v>
      </c>
      <c r="D394" s="258"/>
      <c r="E394" s="258"/>
      <c r="F394" s="50" t="s">
        <v>210</v>
      </c>
      <c r="G394" s="51">
        <v>1</v>
      </c>
      <c r="H394" s="52">
        <v>1</v>
      </c>
      <c r="I394" s="52">
        <v>1</v>
      </c>
      <c r="J394" s="54"/>
      <c r="K394" s="51"/>
      <c r="L394" s="54"/>
      <c r="M394" s="51"/>
      <c r="N394" s="55"/>
      <c r="EZ394" s="47"/>
      <c r="FA394" s="56" t="s">
        <v>209</v>
      </c>
      <c r="FB394" s="56" t="s">
        <v>0</v>
      </c>
      <c r="FC394" s="56" t="s">
        <v>0</v>
      </c>
      <c r="FG394" s="56"/>
      <c r="FJ394" s="94"/>
      <c r="FK394" s="56"/>
    </row>
    <row r="395" spans="1:167" s="7" customFormat="1" ht="14.4" x14ac:dyDescent="0.3">
      <c r="A395" s="57"/>
      <c r="B395" s="58" t="s">
        <v>18</v>
      </c>
      <c r="C395" s="256" t="s">
        <v>104</v>
      </c>
      <c r="D395" s="256"/>
      <c r="E395" s="256"/>
      <c r="F395" s="59"/>
      <c r="G395" s="60"/>
      <c r="H395" s="60"/>
      <c r="I395" s="60"/>
      <c r="J395" s="61">
        <v>298.64</v>
      </c>
      <c r="K395" s="60"/>
      <c r="L395" s="61">
        <v>298.64</v>
      </c>
      <c r="M395" s="62">
        <v>52.21</v>
      </c>
      <c r="N395" s="63">
        <v>15591.99</v>
      </c>
      <c r="EZ395" s="47"/>
      <c r="FA395" s="56"/>
      <c r="FB395" s="56"/>
      <c r="FC395" s="56"/>
      <c r="FD395" s="64" t="s">
        <v>104</v>
      </c>
      <c r="FG395" s="56"/>
      <c r="FJ395" s="94"/>
      <c r="FK395" s="56"/>
    </row>
    <row r="396" spans="1:167" s="7" customFormat="1" ht="14.4" x14ac:dyDescent="0.3">
      <c r="A396" s="57"/>
      <c r="B396" s="58" t="s">
        <v>115</v>
      </c>
      <c r="C396" s="256" t="s">
        <v>119</v>
      </c>
      <c r="D396" s="256"/>
      <c r="E396" s="256"/>
      <c r="F396" s="59"/>
      <c r="G396" s="60"/>
      <c r="H396" s="60"/>
      <c r="I396" s="60"/>
      <c r="J396" s="61">
        <v>128.02000000000001</v>
      </c>
      <c r="K396" s="60"/>
      <c r="L396" s="61">
        <v>128.02000000000001</v>
      </c>
      <c r="M396" s="62">
        <v>15.71</v>
      </c>
      <c r="N396" s="63">
        <v>2011.19</v>
      </c>
      <c r="EZ396" s="47"/>
      <c r="FA396" s="56"/>
      <c r="FB396" s="56"/>
      <c r="FC396" s="56"/>
      <c r="FD396" s="64" t="s">
        <v>119</v>
      </c>
      <c r="FG396" s="56"/>
      <c r="FJ396" s="94"/>
      <c r="FK396" s="56"/>
    </row>
    <row r="397" spans="1:167" s="7" customFormat="1" ht="14.4" x14ac:dyDescent="0.3">
      <c r="A397" s="57"/>
      <c r="B397" s="58" t="s">
        <v>13</v>
      </c>
      <c r="C397" s="256" t="s">
        <v>120</v>
      </c>
      <c r="D397" s="256"/>
      <c r="E397" s="256"/>
      <c r="F397" s="59"/>
      <c r="G397" s="60"/>
      <c r="H397" s="60"/>
      <c r="I397" s="60"/>
      <c r="J397" s="61">
        <v>19.84</v>
      </c>
      <c r="K397" s="60"/>
      <c r="L397" s="61">
        <v>19.84</v>
      </c>
      <c r="M397" s="62">
        <v>52.21</v>
      </c>
      <c r="N397" s="63">
        <v>1035.8499999999999</v>
      </c>
      <c r="EZ397" s="47"/>
      <c r="FA397" s="56"/>
      <c r="FB397" s="56"/>
      <c r="FC397" s="56"/>
      <c r="FD397" s="64" t="s">
        <v>120</v>
      </c>
      <c r="FG397" s="56"/>
      <c r="FJ397" s="94"/>
      <c r="FK397" s="56"/>
    </row>
    <row r="398" spans="1:167" s="7" customFormat="1" ht="14.4" x14ac:dyDescent="0.3">
      <c r="A398" s="65"/>
      <c r="B398" s="58"/>
      <c r="C398" s="256" t="s">
        <v>105</v>
      </c>
      <c r="D398" s="256"/>
      <c r="E398" s="256"/>
      <c r="F398" s="59" t="s">
        <v>106</v>
      </c>
      <c r="G398" s="62">
        <v>35.01</v>
      </c>
      <c r="H398" s="60"/>
      <c r="I398" s="62">
        <v>35.01</v>
      </c>
      <c r="J398" s="68"/>
      <c r="K398" s="60"/>
      <c r="L398" s="68"/>
      <c r="M398" s="60"/>
      <c r="N398" s="69"/>
      <c r="EZ398" s="47"/>
      <c r="FA398" s="56"/>
      <c r="FB398" s="56"/>
      <c r="FC398" s="56"/>
      <c r="FE398" s="64" t="s">
        <v>105</v>
      </c>
      <c r="FG398" s="56"/>
      <c r="FJ398" s="94"/>
      <c r="FK398" s="56"/>
    </row>
    <row r="399" spans="1:167" s="7" customFormat="1" ht="14.4" x14ac:dyDescent="0.3">
      <c r="A399" s="65"/>
      <c r="B399" s="58"/>
      <c r="C399" s="256" t="s">
        <v>121</v>
      </c>
      <c r="D399" s="256"/>
      <c r="E399" s="256"/>
      <c r="F399" s="59" t="s">
        <v>106</v>
      </c>
      <c r="G399" s="62">
        <v>1.71</v>
      </c>
      <c r="H399" s="60"/>
      <c r="I399" s="62">
        <v>1.71</v>
      </c>
      <c r="J399" s="68"/>
      <c r="K399" s="60"/>
      <c r="L399" s="68"/>
      <c r="M399" s="60"/>
      <c r="N399" s="69"/>
      <c r="EZ399" s="47"/>
      <c r="FA399" s="56"/>
      <c r="FB399" s="56"/>
      <c r="FC399" s="56"/>
      <c r="FE399" s="64" t="s">
        <v>121</v>
      </c>
      <c r="FG399" s="56"/>
      <c r="FJ399" s="94"/>
      <c r="FK399" s="56"/>
    </row>
    <row r="400" spans="1:167" s="7" customFormat="1" ht="14.4" x14ac:dyDescent="0.3">
      <c r="A400" s="70"/>
      <c r="B400" s="58"/>
      <c r="C400" s="262" t="s">
        <v>107</v>
      </c>
      <c r="D400" s="262"/>
      <c r="E400" s="262"/>
      <c r="F400" s="71"/>
      <c r="G400" s="72"/>
      <c r="H400" s="72"/>
      <c r="I400" s="72"/>
      <c r="J400" s="73">
        <v>426.66</v>
      </c>
      <c r="K400" s="72"/>
      <c r="L400" s="73">
        <v>426.66</v>
      </c>
      <c r="M400" s="72"/>
      <c r="N400" s="74">
        <v>17603.18</v>
      </c>
      <c r="EZ400" s="47"/>
      <c r="FA400" s="56"/>
      <c r="FB400" s="56"/>
      <c r="FC400" s="56"/>
      <c r="FF400" s="64" t="s">
        <v>107</v>
      </c>
      <c r="FG400" s="56"/>
      <c r="FJ400" s="94"/>
      <c r="FK400" s="56"/>
    </row>
    <row r="401" spans="1:167" s="7" customFormat="1" ht="14.4" x14ac:dyDescent="0.3">
      <c r="A401" s="65"/>
      <c r="B401" s="58"/>
      <c r="C401" s="256" t="s">
        <v>108</v>
      </c>
      <c r="D401" s="256"/>
      <c r="E401" s="256"/>
      <c r="F401" s="59"/>
      <c r="G401" s="60"/>
      <c r="H401" s="60"/>
      <c r="I401" s="60"/>
      <c r="J401" s="68"/>
      <c r="K401" s="60"/>
      <c r="L401" s="61">
        <v>318.48</v>
      </c>
      <c r="M401" s="60"/>
      <c r="N401" s="63">
        <v>16627.84</v>
      </c>
      <c r="EZ401" s="47"/>
      <c r="FA401" s="56"/>
      <c r="FB401" s="56"/>
      <c r="FC401" s="56"/>
      <c r="FE401" s="64" t="s">
        <v>108</v>
      </c>
      <c r="FG401" s="56"/>
      <c r="FJ401" s="94"/>
      <c r="FK401" s="56"/>
    </row>
    <row r="402" spans="1:167" s="7" customFormat="1" ht="20.399999999999999" x14ac:dyDescent="0.3">
      <c r="A402" s="65"/>
      <c r="B402" s="58" t="s">
        <v>122</v>
      </c>
      <c r="C402" s="256" t="s">
        <v>123</v>
      </c>
      <c r="D402" s="256"/>
      <c r="E402" s="256"/>
      <c r="F402" s="59" t="s">
        <v>111</v>
      </c>
      <c r="G402" s="66">
        <v>109</v>
      </c>
      <c r="H402" s="60"/>
      <c r="I402" s="66">
        <v>109</v>
      </c>
      <c r="J402" s="68"/>
      <c r="K402" s="60"/>
      <c r="L402" s="61">
        <v>347.14</v>
      </c>
      <c r="M402" s="60"/>
      <c r="N402" s="63">
        <v>18124.349999999999</v>
      </c>
      <c r="EZ402" s="47"/>
      <c r="FA402" s="56"/>
      <c r="FB402" s="56"/>
      <c r="FC402" s="56"/>
      <c r="FE402" s="64" t="s">
        <v>123</v>
      </c>
      <c r="FG402" s="56"/>
      <c r="FJ402" s="94"/>
      <c r="FK402" s="56"/>
    </row>
    <row r="403" spans="1:167" s="7" customFormat="1" ht="40.799999999999997" x14ac:dyDescent="0.3">
      <c r="A403" s="65"/>
      <c r="B403" s="58" t="s">
        <v>124</v>
      </c>
      <c r="C403" s="256" t="s">
        <v>125</v>
      </c>
      <c r="D403" s="256"/>
      <c r="E403" s="256"/>
      <c r="F403" s="59" t="s">
        <v>111</v>
      </c>
      <c r="G403" s="66">
        <v>65</v>
      </c>
      <c r="H403" s="62">
        <v>0.85</v>
      </c>
      <c r="I403" s="62">
        <v>55.25</v>
      </c>
      <c r="J403" s="68"/>
      <c r="K403" s="60"/>
      <c r="L403" s="61">
        <v>175.96</v>
      </c>
      <c r="M403" s="60"/>
      <c r="N403" s="63">
        <v>9186.8799999999992</v>
      </c>
      <c r="EZ403" s="47"/>
      <c r="FA403" s="56"/>
      <c r="FB403" s="56"/>
      <c r="FC403" s="56"/>
      <c r="FE403" s="64" t="s">
        <v>125</v>
      </c>
      <c r="FG403" s="56"/>
      <c r="FJ403" s="94"/>
      <c r="FK403" s="56"/>
    </row>
    <row r="404" spans="1:167" s="7" customFormat="1" ht="14.4" x14ac:dyDescent="0.3">
      <c r="A404" s="75"/>
      <c r="B404" s="76"/>
      <c r="C404" s="258" t="s">
        <v>114</v>
      </c>
      <c r="D404" s="258"/>
      <c r="E404" s="258"/>
      <c r="F404" s="50"/>
      <c r="G404" s="51"/>
      <c r="H404" s="51"/>
      <c r="I404" s="51"/>
      <c r="J404" s="54"/>
      <c r="K404" s="51"/>
      <c r="L404" s="77">
        <v>949.76</v>
      </c>
      <c r="M404" s="72"/>
      <c r="N404" s="78">
        <v>44914.41</v>
      </c>
      <c r="EZ404" s="47"/>
      <c r="FA404" s="56"/>
      <c r="FB404" s="56"/>
      <c r="FC404" s="56"/>
      <c r="FG404" s="56" t="s">
        <v>114</v>
      </c>
      <c r="FJ404" s="94"/>
      <c r="FK404" s="56"/>
    </row>
    <row r="405" spans="1:167" s="7" customFormat="1" ht="40.799999999999997" x14ac:dyDescent="0.3">
      <c r="A405" s="48" t="s">
        <v>270</v>
      </c>
      <c r="B405" s="49" t="s">
        <v>126</v>
      </c>
      <c r="C405" s="258" t="s">
        <v>127</v>
      </c>
      <c r="D405" s="258"/>
      <c r="E405" s="258"/>
      <c r="F405" s="50" t="s">
        <v>103</v>
      </c>
      <c r="G405" s="51">
        <v>0.25800000000000001</v>
      </c>
      <c r="H405" s="52">
        <v>1</v>
      </c>
      <c r="I405" s="86">
        <v>0.25800000000000001</v>
      </c>
      <c r="J405" s="54"/>
      <c r="K405" s="51"/>
      <c r="L405" s="54"/>
      <c r="M405" s="51"/>
      <c r="N405" s="55"/>
      <c r="EZ405" s="47"/>
      <c r="FA405" s="56" t="s">
        <v>127</v>
      </c>
      <c r="FB405" s="56" t="s">
        <v>0</v>
      </c>
      <c r="FC405" s="56" t="s">
        <v>0</v>
      </c>
      <c r="FG405" s="56"/>
      <c r="FJ405" s="94"/>
      <c r="FK405" s="56"/>
    </row>
    <row r="406" spans="1:167" s="7" customFormat="1" ht="14.4" x14ac:dyDescent="0.3">
      <c r="A406" s="57"/>
      <c r="B406" s="58" t="s">
        <v>18</v>
      </c>
      <c r="C406" s="256" t="s">
        <v>104</v>
      </c>
      <c r="D406" s="256"/>
      <c r="E406" s="256"/>
      <c r="F406" s="59"/>
      <c r="G406" s="60"/>
      <c r="H406" s="60"/>
      <c r="I406" s="60"/>
      <c r="J406" s="61">
        <v>92.08</v>
      </c>
      <c r="K406" s="60"/>
      <c r="L406" s="61">
        <v>23.76</v>
      </c>
      <c r="M406" s="62">
        <v>52.21</v>
      </c>
      <c r="N406" s="63">
        <v>1240.51</v>
      </c>
      <c r="EZ406" s="47"/>
      <c r="FA406" s="56"/>
      <c r="FB406" s="56"/>
      <c r="FC406" s="56"/>
      <c r="FD406" s="64" t="s">
        <v>104</v>
      </c>
      <c r="FG406" s="56"/>
      <c r="FJ406" s="94"/>
      <c r="FK406" s="56"/>
    </row>
    <row r="407" spans="1:167" s="7" customFormat="1" ht="14.4" x14ac:dyDescent="0.3">
      <c r="A407" s="57"/>
      <c r="B407" s="58" t="s">
        <v>115</v>
      </c>
      <c r="C407" s="256" t="s">
        <v>119</v>
      </c>
      <c r="D407" s="256"/>
      <c r="E407" s="256"/>
      <c r="F407" s="59"/>
      <c r="G407" s="60"/>
      <c r="H407" s="60"/>
      <c r="I407" s="60"/>
      <c r="J407" s="61">
        <v>287.60000000000002</v>
      </c>
      <c r="K407" s="60"/>
      <c r="L407" s="61">
        <v>74.2</v>
      </c>
      <c r="M407" s="62">
        <v>15.71</v>
      </c>
      <c r="N407" s="63">
        <v>1165.68</v>
      </c>
      <c r="EZ407" s="47"/>
      <c r="FA407" s="56"/>
      <c r="FB407" s="56"/>
      <c r="FC407" s="56"/>
      <c r="FD407" s="64" t="s">
        <v>119</v>
      </c>
      <c r="FG407" s="56"/>
      <c r="FJ407" s="94"/>
      <c r="FK407" s="56"/>
    </row>
    <row r="408" spans="1:167" s="7" customFormat="1" ht="14.4" x14ac:dyDescent="0.3">
      <c r="A408" s="57"/>
      <c r="B408" s="58" t="s">
        <v>13</v>
      </c>
      <c r="C408" s="256" t="s">
        <v>120</v>
      </c>
      <c r="D408" s="256"/>
      <c r="E408" s="256"/>
      <c r="F408" s="59"/>
      <c r="G408" s="60"/>
      <c r="H408" s="60"/>
      <c r="I408" s="60"/>
      <c r="J408" s="61">
        <v>37.57</v>
      </c>
      <c r="K408" s="60"/>
      <c r="L408" s="61">
        <v>9.69</v>
      </c>
      <c r="M408" s="62">
        <v>52.21</v>
      </c>
      <c r="N408" s="85">
        <v>505.91</v>
      </c>
      <c r="EZ408" s="47"/>
      <c r="FA408" s="56"/>
      <c r="FB408" s="56"/>
      <c r="FC408" s="56"/>
      <c r="FD408" s="64" t="s">
        <v>120</v>
      </c>
      <c r="FG408" s="56"/>
      <c r="FJ408" s="94"/>
      <c r="FK408" s="56"/>
    </row>
    <row r="409" spans="1:167" s="7" customFormat="1" ht="14.4" x14ac:dyDescent="0.3">
      <c r="A409" s="65"/>
      <c r="B409" s="58"/>
      <c r="C409" s="256" t="s">
        <v>105</v>
      </c>
      <c r="D409" s="256"/>
      <c r="E409" s="256"/>
      <c r="F409" s="59" t="s">
        <v>106</v>
      </c>
      <c r="G409" s="80">
        <v>11.7</v>
      </c>
      <c r="H409" s="60"/>
      <c r="I409" s="92">
        <v>3.0186000000000002</v>
      </c>
      <c r="J409" s="68"/>
      <c r="K409" s="60"/>
      <c r="L409" s="68"/>
      <c r="M409" s="60"/>
      <c r="N409" s="69"/>
      <c r="EZ409" s="47"/>
      <c r="FA409" s="56"/>
      <c r="FB409" s="56"/>
      <c r="FC409" s="56"/>
      <c r="FE409" s="64" t="s">
        <v>105</v>
      </c>
      <c r="FG409" s="56"/>
      <c r="FJ409" s="94"/>
      <c r="FK409" s="56"/>
    </row>
    <row r="410" spans="1:167" s="7" customFormat="1" ht="14.4" x14ac:dyDescent="0.3">
      <c r="A410" s="65"/>
      <c r="B410" s="58"/>
      <c r="C410" s="256" t="s">
        <v>121</v>
      </c>
      <c r="D410" s="256"/>
      <c r="E410" s="256"/>
      <c r="F410" s="59" t="s">
        <v>106</v>
      </c>
      <c r="G410" s="62">
        <v>2.96</v>
      </c>
      <c r="H410" s="60"/>
      <c r="I410" s="81">
        <v>0.76368000000000003</v>
      </c>
      <c r="J410" s="68"/>
      <c r="K410" s="60"/>
      <c r="L410" s="68"/>
      <c r="M410" s="60"/>
      <c r="N410" s="69"/>
      <c r="EZ410" s="47"/>
      <c r="FA410" s="56"/>
      <c r="FB410" s="56"/>
      <c r="FC410" s="56"/>
      <c r="FE410" s="64" t="s">
        <v>121</v>
      </c>
      <c r="FG410" s="56"/>
      <c r="FJ410" s="94"/>
      <c r="FK410" s="56"/>
    </row>
    <row r="411" spans="1:167" s="7" customFormat="1" ht="14.4" x14ac:dyDescent="0.3">
      <c r="A411" s="70"/>
      <c r="B411" s="58"/>
      <c r="C411" s="262" t="s">
        <v>107</v>
      </c>
      <c r="D411" s="262"/>
      <c r="E411" s="262"/>
      <c r="F411" s="71"/>
      <c r="G411" s="72"/>
      <c r="H411" s="72"/>
      <c r="I411" s="72"/>
      <c r="J411" s="73">
        <v>379.68</v>
      </c>
      <c r="K411" s="72"/>
      <c r="L411" s="73">
        <v>97.96</v>
      </c>
      <c r="M411" s="72"/>
      <c r="N411" s="74">
        <v>2406.19</v>
      </c>
      <c r="EZ411" s="47"/>
      <c r="FA411" s="56"/>
      <c r="FB411" s="56"/>
      <c r="FC411" s="56"/>
      <c r="FF411" s="64" t="s">
        <v>107</v>
      </c>
      <c r="FG411" s="56"/>
      <c r="FJ411" s="94"/>
      <c r="FK411" s="56"/>
    </row>
    <row r="412" spans="1:167" s="7" customFormat="1" ht="14.4" x14ac:dyDescent="0.3">
      <c r="A412" s="65"/>
      <c r="B412" s="58"/>
      <c r="C412" s="256" t="s">
        <v>108</v>
      </c>
      <c r="D412" s="256"/>
      <c r="E412" s="256"/>
      <c r="F412" s="59"/>
      <c r="G412" s="60"/>
      <c r="H412" s="60"/>
      <c r="I412" s="60"/>
      <c r="J412" s="68"/>
      <c r="K412" s="60"/>
      <c r="L412" s="61">
        <v>33.450000000000003</v>
      </c>
      <c r="M412" s="60"/>
      <c r="N412" s="63">
        <v>1746.42</v>
      </c>
      <c r="EZ412" s="47"/>
      <c r="FA412" s="56"/>
      <c r="FB412" s="56"/>
      <c r="FC412" s="56"/>
      <c r="FE412" s="64" t="s">
        <v>108</v>
      </c>
      <c r="FG412" s="56"/>
      <c r="FJ412" s="94"/>
      <c r="FK412" s="56"/>
    </row>
    <row r="413" spans="1:167" s="7" customFormat="1" ht="14.4" x14ac:dyDescent="0.3">
      <c r="A413" s="65"/>
      <c r="B413" s="58" t="s">
        <v>128</v>
      </c>
      <c r="C413" s="256" t="s">
        <v>129</v>
      </c>
      <c r="D413" s="256"/>
      <c r="E413" s="256"/>
      <c r="F413" s="59" t="s">
        <v>111</v>
      </c>
      <c r="G413" s="66">
        <v>102</v>
      </c>
      <c r="H413" s="60"/>
      <c r="I413" s="66">
        <v>102</v>
      </c>
      <c r="J413" s="68"/>
      <c r="K413" s="60"/>
      <c r="L413" s="61">
        <v>34.119999999999997</v>
      </c>
      <c r="M413" s="60"/>
      <c r="N413" s="63">
        <v>1781.35</v>
      </c>
      <c r="EZ413" s="47"/>
      <c r="FA413" s="56"/>
      <c r="FB413" s="56"/>
      <c r="FC413" s="56"/>
      <c r="FE413" s="64" t="s">
        <v>129</v>
      </c>
      <c r="FG413" s="56"/>
      <c r="FJ413" s="94"/>
      <c r="FK413" s="56"/>
    </row>
    <row r="414" spans="1:167" s="7" customFormat="1" ht="14.4" x14ac:dyDescent="0.3">
      <c r="A414" s="65"/>
      <c r="B414" s="58" t="s">
        <v>130</v>
      </c>
      <c r="C414" s="256" t="s">
        <v>131</v>
      </c>
      <c r="D414" s="256"/>
      <c r="E414" s="256"/>
      <c r="F414" s="59" t="s">
        <v>111</v>
      </c>
      <c r="G414" s="66">
        <v>54</v>
      </c>
      <c r="H414" s="60"/>
      <c r="I414" s="66">
        <v>54</v>
      </c>
      <c r="J414" s="68"/>
      <c r="K414" s="60"/>
      <c r="L414" s="61">
        <v>18.059999999999999</v>
      </c>
      <c r="M414" s="60"/>
      <c r="N414" s="85">
        <v>943.07</v>
      </c>
      <c r="EZ414" s="47"/>
      <c r="FA414" s="56"/>
      <c r="FB414" s="56"/>
      <c r="FC414" s="56"/>
      <c r="FE414" s="64" t="s">
        <v>131</v>
      </c>
      <c r="FG414" s="56"/>
      <c r="FJ414" s="94"/>
      <c r="FK414" s="56"/>
    </row>
    <row r="415" spans="1:167" s="7" customFormat="1" ht="14.4" x14ac:dyDescent="0.3">
      <c r="A415" s="75"/>
      <c r="B415" s="76"/>
      <c r="C415" s="258" t="s">
        <v>114</v>
      </c>
      <c r="D415" s="258"/>
      <c r="E415" s="258"/>
      <c r="F415" s="50"/>
      <c r="G415" s="51"/>
      <c r="H415" s="51"/>
      <c r="I415" s="51"/>
      <c r="J415" s="54"/>
      <c r="K415" s="51"/>
      <c r="L415" s="77">
        <v>150.13999999999999</v>
      </c>
      <c r="M415" s="72"/>
      <c r="N415" s="78">
        <v>5130.6099999999997</v>
      </c>
      <c r="EZ415" s="47"/>
      <c r="FA415" s="56"/>
      <c r="FB415" s="56"/>
      <c r="FC415" s="56"/>
      <c r="FG415" s="56" t="s">
        <v>114</v>
      </c>
      <c r="FJ415" s="94"/>
      <c r="FK415" s="56"/>
    </row>
    <row r="416" spans="1:167" s="7" customFormat="1" ht="20.399999999999999" x14ac:dyDescent="0.3">
      <c r="A416" s="48" t="s">
        <v>271</v>
      </c>
      <c r="B416" s="49" t="s">
        <v>132</v>
      </c>
      <c r="C416" s="258" t="s">
        <v>133</v>
      </c>
      <c r="D416" s="258"/>
      <c r="E416" s="258"/>
      <c r="F416" s="50" t="s">
        <v>103</v>
      </c>
      <c r="G416" s="51">
        <v>0.1237</v>
      </c>
      <c r="H416" s="52">
        <v>1</v>
      </c>
      <c r="I416" s="53">
        <v>0.1237</v>
      </c>
      <c r="J416" s="54"/>
      <c r="K416" s="51"/>
      <c r="L416" s="54"/>
      <c r="M416" s="51"/>
      <c r="N416" s="55"/>
      <c r="EZ416" s="47"/>
      <c r="FA416" s="56" t="s">
        <v>133</v>
      </c>
      <c r="FB416" s="56" t="s">
        <v>0</v>
      </c>
      <c r="FC416" s="56" t="s">
        <v>0</v>
      </c>
      <c r="FG416" s="56"/>
      <c r="FJ416" s="94"/>
      <c r="FK416" s="56"/>
    </row>
    <row r="417" spans="1:167" s="7" customFormat="1" ht="14.4" x14ac:dyDescent="0.3">
      <c r="A417" s="57"/>
      <c r="B417" s="58" t="s">
        <v>18</v>
      </c>
      <c r="C417" s="256" t="s">
        <v>104</v>
      </c>
      <c r="D417" s="256"/>
      <c r="E417" s="256"/>
      <c r="F417" s="59"/>
      <c r="G417" s="60"/>
      <c r="H417" s="60"/>
      <c r="I417" s="60"/>
      <c r="J417" s="61">
        <v>106.88</v>
      </c>
      <c r="K417" s="60"/>
      <c r="L417" s="61">
        <v>13.22</v>
      </c>
      <c r="M417" s="62">
        <v>52.21</v>
      </c>
      <c r="N417" s="85">
        <v>690.22</v>
      </c>
      <c r="EZ417" s="47"/>
      <c r="FA417" s="56"/>
      <c r="FB417" s="56"/>
      <c r="FC417" s="56"/>
      <c r="FD417" s="64" t="s">
        <v>104</v>
      </c>
      <c r="FG417" s="56"/>
      <c r="FJ417" s="94"/>
      <c r="FK417" s="56"/>
    </row>
    <row r="418" spans="1:167" s="7" customFormat="1" ht="14.4" x14ac:dyDescent="0.3">
      <c r="A418" s="57"/>
      <c r="B418" s="58" t="s">
        <v>115</v>
      </c>
      <c r="C418" s="256" t="s">
        <v>119</v>
      </c>
      <c r="D418" s="256"/>
      <c r="E418" s="256"/>
      <c r="F418" s="59"/>
      <c r="G418" s="60"/>
      <c r="H418" s="60"/>
      <c r="I418" s="60"/>
      <c r="J418" s="61">
        <v>241.58</v>
      </c>
      <c r="K418" s="60"/>
      <c r="L418" s="61">
        <v>29.88</v>
      </c>
      <c r="M418" s="62">
        <v>15.71</v>
      </c>
      <c r="N418" s="85">
        <v>469.41</v>
      </c>
      <c r="EZ418" s="47"/>
      <c r="FA418" s="56"/>
      <c r="FB418" s="56"/>
      <c r="FC418" s="56"/>
      <c r="FD418" s="64" t="s">
        <v>119</v>
      </c>
      <c r="FG418" s="56"/>
      <c r="FJ418" s="94"/>
      <c r="FK418" s="56"/>
    </row>
    <row r="419" spans="1:167" s="7" customFormat="1" ht="14.4" x14ac:dyDescent="0.3">
      <c r="A419" s="57"/>
      <c r="B419" s="58" t="s">
        <v>13</v>
      </c>
      <c r="C419" s="256" t="s">
        <v>120</v>
      </c>
      <c r="D419" s="256"/>
      <c r="E419" s="256"/>
      <c r="F419" s="59"/>
      <c r="G419" s="60"/>
      <c r="H419" s="60"/>
      <c r="I419" s="60"/>
      <c r="J419" s="61">
        <v>26.36</v>
      </c>
      <c r="K419" s="60"/>
      <c r="L419" s="61">
        <v>3.26</v>
      </c>
      <c r="M419" s="62">
        <v>52.21</v>
      </c>
      <c r="N419" s="85">
        <v>170.2</v>
      </c>
      <c r="EZ419" s="47"/>
      <c r="FA419" s="56"/>
      <c r="FB419" s="56"/>
      <c r="FC419" s="56"/>
      <c r="FD419" s="64" t="s">
        <v>120</v>
      </c>
      <c r="FG419" s="56"/>
      <c r="FJ419" s="94"/>
      <c r="FK419" s="56"/>
    </row>
    <row r="420" spans="1:167" s="7" customFormat="1" ht="14.4" x14ac:dyDescent="0.3">
      <c r="A420" s="65"/>
      <c r="B420" s="58"/>
      <c r="C420" s="256" t="s">
        <v>105</v>
      </c>
      <c r="D420" s="256"/>
      <c r="E420" s="256"/>
      <c r="F420" s="59" t="s">
        <v>106</v>
      </c>
      <c r="G420" s="62">
        <v>12.53</v>
      </c>
      <c r="H420" s="60"/>
      <c r="I420" s="82">
        <v>1.5499609999999999</v>
      </c>
      <c r="J420" s="68"/>
      <c r="K420" s="60"/>
      <c r="L420" s="68"/>
      <c r="M420" s="60"/>
      <c r="N420" s="69"/>
      <c r="EZ420" s="47"/>
      <c r="FA420" s="56"/>
      <c r="FB420" s="56"/>
      <c r="FC420" s="56"/>
      <c r="FE420" s="64" t="s">
        <v>105</v>
      </c>
      <c r="FG420" s="56"/>
      <c r="FJ420" s="94"/>
      <c r="FK420" s="56"/>
    </row>
    <row r="421" spans="1:167" s="7" customFormat="1" ht="14.4" x14ac:dyDescent="0.3">
      <c r="A421" s="65"/>
      <c r="B421" s="58"/>
      <c r="C421" s="256" t="s">
        <v>121</v>
      </c>
      <c r="D421" s="256"/>
      <c r="E421" s="256"/>
      <c r="F421" s="59" t="s">
        <v>106</v>
      </c>
      <c r="G421" s="62">
        <v>2.62</v>
      </c>
      <c r="H421" s="60"/>
      <c r="I421" s="82">
        <v>0.32409399999999999</v>
      </c>
      <c r="J421" s="68"/>
      <c r="K421" s="60"/>
      <c r="L421" s="68"/>
      <c r="M421" s="60"/>
      <c r="N421" s="69"/>
      <c r="EZ421" s="47"/>
      <c r="FA421" s="56"/>
      <c r="FB421" s="56"/>
      <c r="FC421" s="56"/>
      <c r="FE421" s="64" t="s">
        <v>121</v>
      </c>
      <c r="FG421" s="56"/>
      <c r="FJ421" s="94"/>
      <c r="FK421" s="56"/>
    </row>
    <row r="422" spans="1:167" s="7" customFormat="1" ht="14.4" x14ac:dyDescent="0.3">
      <c r="A422" s="70"/>
      <c r="B422" s="58"/>
      <c r="C422" s="262" t="s">
        <v>107</v>
      </c>
      <c r="D422" s="262"/>
      <c r="E422" s="262"/>
      <c r="F422" s="71"/>
      <c r="G422" s="72"/>
      <c r="H422" s="72"/>
      <c r="I422" s="72"/>
      <c r="J422" s="73">
        <v>348.46</v>
      </c>
      <c r="K422" s="72"/>
      <c r="L422" s="73">
        <v>43.1</v>
      </c>
      <c r="M422" s="72"/>
      <c r="N422" s="74">
        <v>1159.6300000000001</v>
      </c>
      <c r="EZ422" s="47"/>
      <c r="FA422" s="56"/>
      <c r="FB422" s="56"/>
      <c r="FC422" s="56"/>
      <c r="FF422" s="64" t="s">
        <v>107</v>
      </c>
      <c r="FG422" s="56"/>
      <c r="FJ422" s="94"/>
      <c r="FK422" s="56"/>
    </row>
    <row r="423" spans="1:167" s="7" customFormat="1" ht="14.4" x14ac:dyDescent="0.3">
      <c r="A423" s="65"/>
      <c r="B423" s="58"/>
      <c r="C423" s="256" t="s">
        <v>108</v>
      </c>
      <c r="D423" s="256"/>
      <c r="E423" s="256"/>
      <c r="F423" s="59"/>
      <c r="G423" s="60"/>
      <c r="H423" s="60"/>
      <c r="I423" s="60"/>
      <c r="J423" s="68"/>
      <c r="K423" s="60"/>
      <c r="L423" s="61">
        <v>16.48</v>
      </c>
      <c r="M423" s="60"/>
      <c r="N423" s="85">
        <v>860.42</v>
      </c>
      <c r="EZ423" s="47"/>
      <c r="FA423" s="56"/>
      <c r="FB423" s="56"/>
      <c r="FC423" s="56"/>
      <c r="FE423" s="64" t="s">
        <v>108</v>
      </c>
      <c r="FG423" s="56"/>
      <c r="FJ423" s="94"/>
      <c r="FK423" s="56"/>
    </row>
    <row r="424" spans="1:167" s="7" customFormat="1" ht="20.399999999999999" x14ac:dyDescent="0.3">
      <c r="A424" s="65"/>
      <c r="B424" s="58" t="s">
        <v>134</v>
      </c>
      <c r="C424" s="256" t="s">
        <v>135</v>
      </c>
      <c r="D424" s="256"/>
      <c r="E424" s="256"/>
      <c r="F424" s="59" t="s">
        <v>111</v>
      </c>
      <c r="G424" s="66">
        <v>92</v>
      </c>
      <c r="H424" s="60"/>
      <c r="I424" s="66">
        <v>92</v>
      </c>
      <c r="J424" s="68"/>
      <c r="K424" s="60"/>
      <c r="L424" s="61">
        <v>15.16</v>
      </c>
      <c r="M424" s="60"/>
      <c r="N424" s="85">
        <v>791.59</v>
      </c>
      <c r="EZ424" s="47"/>
      <c r="FA424" s="56"/>
      <c r="FB424" s="56"/>
      <c r="FC424" s="56"/>
      <c r="FE424" s="64" t="s">
        <v>135</v>
      </c>
      <c r="FG424" s="56"/>
      <c r="FJ424" s="94"/>
      <c r="FK424" s="56"/>
    </row>
    <row r="425" spans="1:167" s="7" customFormat="1" ht="40.799999999999997" x14ac:dyDescent="0.3">
      <c r="A425" s="65"/>
      <c r="B425" s="58" t="s">
        <v>136</v>
      </c>
      <c r="C425" s="256" t="s">
        <v>137</v>
      </c>
      <c r="D425" s="256"/>
      <c r="E425" s="256"/>
      <c r="F425" s="59" t="s">
        <v>111</v>
      </c>
      <c r="G425" s="66">
        <v>46</v>
      </c>
      <c r="H425" s="62">
        <v>0.85</v>
      </c>
      <c r="I425" s="80">
        <v>39.1</v>
      </c>
      <c r="J425" s="68"/>
      <c r="K425" s="60"/>
      <c r="L425" s="61">
        <v>6.44</v>
      </c>
      <c r="M425" s="60"/>
      <c r="N425" s="85">
        <v>336.42</v>
      </c>
      <c r="EZ425" s="47"/>
      <c r="FA425" s="56"/>
      <c r="FB425" s="56"/>
      <c r="FC425" s="56"/>
      <c r="FE425" s="64" t="s">
        <v>137</v>
      </c>
      <c r="FG425" s="56"/>
      <c r="FJ425" s="94"/>
      <c r="FK425" s="56"/>
    </row>
    <row r="426" spans="1:167" s="7" customFormat="1" ht="14.4" x14ac:dyDescent="0.3">
      <c r="A426" s="75"/>
      <c r="B426" s="76"/>
      <c r="C426" s="258" t="s">
        <v>114</v>
      </c>
      <c r="D426" s="258"/>
      <c r="E426" s="258"/>
      <c r="F426" s="50"/>
      <c r="G426" s="51"/>
      <c r="H426" s="51"/>
      <c r="I426" s="51"/>
      <c r="J426" s="54"/>
      <c r="K426" s="51"/>
      <c r="L426" s="77">
        <v>64.7</v>
      </c>
      <c r="M426" s="72"/>
      <c r="N426" s="78">
        <v>2287.64</v>
      </c>
      <c r="EZ426" s="47"/>
      <c r="FA426" s="56"/>
      <c r="FB426" s="56"/>
      <c r="FC426" s="56"/>
      <c r="FG426" s="56" t="s">
        <v>114</v>
      </c>
      <c r="FJ426" s="94"/>
      <c r="FK426" s="56"/>
    </row>
    <row r="427" spans="1:167" s="7" customFormat="1" ht="30.6" x14ac:dyDescent="0.3">
      <c r="A427" s="48" t="s">
        <v>272</v>
      </c>
      <c r="B427" s="49" t="s">
        <v>138</v>
      </c>
      <c r="C427" s="258" t="s">
        <v>139</v>
      </c>
      <c r="D427" s="258"/>
      <c r="E427" s="258"/>
      <c r="F427" s="50" t="s">
        <v>103</v>
      </c>
      <c r="G427" s="51">
        <v>0.124</v>
      </c>
      <c r="H427" s="52">
        <v>1</v>
      </c>
      <c r="I427" s="86">
        <v>0.124</v>
      </c>
      <c r="J427" s="54"/>
      <c r="K427" s="51"/>
      <c r="L427" s="54"/>
      <c r="M427" s="51"/>
      <c r="N427" s="55"/>
      <c r="EZ427" s="47"/>
      <c r="FA427" s="56" t="s">
        <v>139</v>
      </c>
      <c r="FB427" s="56" t="s">
        <v>0</v>
      </c>
      <c r="FC427" s="56" t="s">
        <v>0</v>
      </c>
      <c r="FG427" s="56"/>
      <c r="FJ427" s="94"/>
      <c r="FK427" s="56"/>
    </row>
    <row r="428" spans="1:167" s="7" customFormat="1" ht="14.4" x14ac:dyDescent="0.3">
      <c r="A428" s="57"/>
      <c r="B428" s="58" t="s">
        <v>18</v>
      </c>
      <c r="C428" s="256" t="s">
        <v>104</v>
      </c>
      <c r="D428" s="256"/>
      <c r="E428" s="256"/>
      <c r="F428" s="59"/>
      <c r="G428" s="60"/>
      <c r="H428" s="60"/>
      <c r="I428" s="60"/>
      <c r="J428" s="61">
        <v>173.23</v>
      </c>
      <c r="K428" s="60"/>
      <c r="L428" s="61">
        <v>21.48</v>
      </c>
      <c r="M428" s="62">
        <v>52.21</v>
      </c>
      <c r="N428" s="63">
        <v>1121.47</v>
      </c>
      <c r="EZ428" s="47"/>
      <c r="FA428" s="56"/>
      <c r="FB428" s="56"/>
      <c r="FC428" s="56"/>
      <c r="FD428" s="64" t="s">
        <v>104</v>
      </c>
      <c r="FG428" s="56"/>
      <c r="FJ428" s="94"/>
      <c r="FK428" s="56"/>
    </row>
    <row r="429" spans="1:167" s="7" customFormat="1" ht="14.4" x14ac:dyDescent="0.3">
      <c r="A429" s="57"/>
      <c r="B429" s="58" t="s">
        <v>115</v>
      </c>
      <c r="C429" s="256" t="s">
        <v>119</v>
      </c>
      <c r="D429" s="256"/>
      <c r="E429" s="256"/>
      <c r="F429" s="59"/>
      <c r="G429" s="60"/>
      <c r="H429" s="60"/>
      <c r="I429" s="60"/>
      <c r="J429" s="79">
        <v>5268.76</v>
      </c>
      <c r="K429" s="60"/>
      <c r="L429" s="61">
        <v>653.33000000000004</v>
      </c>
      <c r="M429" s="62">
        <v>15.71</v>
      </c>
      <c r="N429" s="63">
        <v>10263.81</v>
      </c>
      <c r="EZ429" s="47"/>
      <c r="FA429" s="56"/>
      <c r="FB429" s="56"/>
      <c r="FC429" s="56"/>
      <c r="FD429" s="64" t="s">
        <v>119</v>
      </c>
      <c r="FG429" s="56"/>
      <c r="FJ429" s="94"/>
      <c r="FK429" s="56"/>
    </row>
    <row r="430" spans="1:167" s="7" customFormat="1" ht="14.4" x14ac:dyDescent="0.3">
      <c r="A430" s="57"/>
      <c r="B430" s="58" t="s">
        <v>13</v>
      </c>
      <c r="C430" s="256" t="s">
        <v>120</v>
      </c>
      <c r="D430" s="256"/>
      <c r="E430" s="256"/>
      <c r="F430" s="59"/>
      <c r="G430" s="60"/>
      <c r="H430" s="60"/>
      <c r="I430" s="60"/>
      <c r="J430" s="61">
        <v>267.67</v>
      </c>
      <c r="K430" s="60"/>
      <c r="L430" s="61">
        <v>33.19</v>
      </c>
      <c r="M430" s="62">
        <v>52.21</v>
      </c>
      <c r="N430" s="63">
        <v>1732.85</v>
      </c>
      <c r="EZ430" s="47"/>
      <c r="FA430" s="56"/>
      <c r="FB430" s="56"/>
      <c r="FC430" s="56"/>
      <c r="FD430" s="64" t="s">
        <v>120</v>
      </c>
      <c r="FG430" s="56"/>
      <c r="FJ430" s="94"/>
      <c r="FK430" s="56"/>
    </row>
    <row r="431" spans="1:167" s="7" customFormat="1" ht="14.4" x14ac:dyDescent="0.3">
      <c r="A431" s="57"/>
      <c r="B431" s="58" t="s">
        <v>16</v>
      </c>
      <c r="C431" s="256" t="s">
        <v>140</v>
      </c>
      <c r="D431" s="256"/>
      <c r="E431" s="256"/>
      <c r="F431" s="59"/>
      <c r="G431" s="60"/>
      <c r="H431" s="60"/>
      <c r="I431" s="60"/>
      <c r="J431" s="61">
        <v>17.079999999999998</v>
      </c>
      <c r="K431" s="60"/>
      <c r="L431" s="61">
        <v>2.12</v>
      </c>
      <c r="M431" s="80">
        <v>9.5</v>
      </c>
      <c r="N431" s="85">
        <v>20.14</v>
      </c>
      <c r="EZ431" s="47"/>
      <c r="FA431" s="56"/>
      <c r="FB431" s="56"/>
      <c r="FC431" s="56"/>
      <c r="FD431" s="64" t="s">
        <v>140</v>
      </c>
      <c r="FG431" s="56"/>
      <c r="FJ431" s="94"/>
      <c r="FK431" s="56"/>
    </row>
    <row r="432" spans="1:167" s="7" customFormat="1" ht="14.4" x14ac:dyDescent="0.3">
      <c r="A432" s="65"/>
      <c r="B432" s="58"/>
      <c r="C432" s="256" t="s">
        <v>105</v>
      </c>
      <c r="D432" s="256"/>
      <c r="E432" s="256"/>
      <c r="F432" s="59" t="s">
        <v>106</v>
      </c>
      <c r="G432" s="80">
        <v>21.6</v>
      </c>
      <c r="H432" s="60"/>
      <c r="I432" s="92">
        <v>2.6783999999999999</v>
      </c>
      <c r="J432" s="68"/>
      <c r="K432" s="60"/>
      <c r="L432" s="68"/>
      <c r="M432" s="60"/>
      <c r="N432" s="69"/>
      <c r="EZ432" s="47"/>
      <c r="FA432" s="56"/>
      <c r="FB432" s="56"/>
      <c r="FC432" s="56"/>
      <c r="FE432" s="64" t="s">
        <v>105</v>
      </c>
      <c r="FG432" s="56"/>
      <c r="FJ432" s="94"/>
      <c r="FK432" s="56"/>
    </row>
    <row r="433" spans="1:167" s="7" customFormat="1" ht="14.4" x14ac:dyDescent="0.3">
      <c r="A433" s="65"/>
      <c r="B433" s="58"/>
      <c r="C433" s="256" t="s">
        <v>121</v>
      </c>
      <c r="D433" s="256"/>
      <c r="E433" s="256"/>
      <c r="F433" s="59" t="s">
        <v>106</v>
      </c>
      <c r="G433" s="80">
        <v>20.6</v>
      </c>
      <c r="H433" s="60"/>
      <c r="I433" s="92">
        <v>2.5543999999999998</v>
      </c>
      <c r="J433" s="68"/>
      <c r="K433" s="60"/>
      <c r="L433" s="68"/>
      <c r="M433" s="60"/>
      <c r="N433" s="69"/>
      <c r="EZ433" s="47"/>
      <c r="FA433" s="56"/>
      <c r="FB433" s="56"/>
      <c r="FC433" s="56"/>
      <c r="FE433" s="64" t="s">
        <v>121</v>
      </c>
      <c r="FG433" s="56"/>
      <c r="FJ433" s="94"/>
      <c r="FK433" s="56"/>
    </row>
    <row r="434" spans="1:167" s="7" customFormat="1" ht="14.4" x14ac:dyDescent="0.3">
      <c r="A434" s="70"/>
      <c r="B434" s="58"/>
      <c r="C434" s="262" t="s">
        <v>107</v>
      </c>
      <c r="D434" s="262"/>
      <c r="E434" s="262"/>
      <c r="F434" s="71"/>
      <c r="G434" s="72"/>
      <c r="H434" s="72"/>
      <c r="I434" s="72"/>
      <c r="J434" s="83">
        <v>5459.07</v>
      </c>
      <c r="K434" s="72"/>
      <c r="L434" s="73">
        <v>676.93</v>
      </c>
      <c r="M434" s="72"/>
      <c r="N434" s="74">
        <v>11405.42</v>
      </c>
      <c r="EZ434" s="47"/>
      <c r="FA434" s="56"/>
      <c r="FB434" s="56"/>
      <c r="FC434" s="56"/>
      <c r="FF434" s="64" t="s">
        <v>107</v>
      </c>
      <c r="FG434" s="56"/>
      <c r="FJ434" s="94"/>
      <c r="FK434" s="56"/>
    </row>
    <row r="435" spans="1:167" s="7" customFormat="1" ht="14.4" x14ac:dyDescent="0.3">
      <c r="A435" s="65"/>
      <c r="B435" s="58"/>
      <c r="C435" s="256" t="s">
        <v>108</v>
      </c>
      <c r="D435" s="256"/>
      <c r="E435" s="256"/>
      <c r="F435" s="59"/>
      <c r="G435" s="60"/>
      <c r="H435" s="60"/>
      <c r="I435" s="60"/>
      <c r="J435" s="68"/>
      <c r="K435" s="60"/>
      <c r="L435" s="61">
        <v>54.67</v>
      </c>
      <c r="M435" s="60"/>
      <c r="N435" s="63">
        <v>2854.32</v>
      </c>
      <c r="EZ435" s="47"/>
      <c r="FA435" s="56"/>
      <c r="FB435" s="56"/>
      <c r="FC435" s="56"/>
      <c r="FE435" s="64" t="s">
        <v>108</v>
      </c>
      <c r="FG435" s="56"/>
      <c r="FJ435" s="94"/>
      <c r="FK435" s="56"/>
    </row>
    <row r="436" spans="1:167" s="7" customFormat="1" ht="40.799999999999997" x14ac:dyDescent="0.3">
      <c r="A436" s="65"/>
      <c r="B436" s="58" t="s">
        <v>141</v>
      </c>
      <c r="C436" s="256" t="s">
        <v>142</v>
      </c>
      <c r="D436" s="256"/>
      <c r="E436" s="256"/>
      <c r="F436" s="59" t="s">
        <v>111</v>
      </c>
      <c r="G436" s="66">
        <v>147</v>
      </c>
      <c r="H436" s="60"/>
      <c r="I436" s="66">
        <v>147</v>
      </c>
      <c r="J436" s="68"/>
      <c r="K436" s="60"/>
      <c r="L436" s="61">
        <v>80.36</v>
      </c>
      <c r="M436" s="60"/>
      <c r="N436" s="63">
        <v>4195.8500000000004</v>
      </c>
      <c r="EZ436" s="47"/>
      <c r="FA436" s="56"/>
      <c r="FB436" s="56"/>
      <c r="FC436" s="56"/>
      <c r="FE436" s="64" t="s">
        <v>142</v>
      </c>
      <c r="FG436" s="56"/>
      <c r="FJ436" s="94"/>
      <c r="FK436" s="56"/>
    </row>
    <row r="437" spans="1:167" s="7" customFormat="1" ht="51" x14ac:dyDescent="0.3">
      <c r="A437" s="65"/>
      <c r="B437" s="58" t="s">
        <v>143</v>
      </c>
      <c r="C437" s="256" t="s">
        <v>144</v>
      </c>
      <c r="D437" s="256"/>
      <c r="E437" s="256"/>
      <c r="F437" s="59" t="s">
        <v>111</v>
      </c>
      <c r="G437" s="66">
        <v>134</v>
      </c>
      <c r="H437" s="62">
        <v>0.85</v>
      </c>
      <c r="I437" s="80">
        <v>113.9</v>
      </c>
      <c r="J437" s="68"/>
      <c r="K437" s="60"/>
      <c r="L437" s="61">
        <v>62.27</v>
      </c>
      <c r="M437" s="60"/>
      <c r="N437" s="63">
        <v>3251.07</v>
      </c>
      <c r="EZ437" s="47"/>
      <c r="FA437" s="56"/>
      <c r="FB437" s="56"/>
      <c r="FC437" s="56"/>
      <c r="FE437" s="64" t="s">
        <v>144</v>
      </c>
      <c r="FG437" s="56"/>
      <c r="FJ437" s="94"/>
      <c r="FK437" s="56"/>
    </row>
    <row r="438" spans="1:167" s="7" customFormat="1" ht="14.4" x14ac:dyDescent="0.3">
      <c r="A438" s="75"/>
      <c r="B438" s="76"/>
      <c r="C438" s="258" t="s">
        <v>114</v>
      </c>
      <c r="D438" s="258"/>
      <c r="E438" s="258"/>
      <c r="F438" s="50"/>
      <c r="G438" s="51"/>
      <c r="H438" s="51"/>
      <c r="I438" s="51"/>
      <c r="J438" s="54"/>
      <c r="K438" s="51"/>
      <c r="L438" s="77">
        <v>819.56</v>
      </c>
      <c r="M438" s="72"/>
      <c r="N438" s="78">
        <v>18852.34</v>
      </c>
      <c r="EZ438" s="47"/>
      <c r="FA438" s="56"/>
      <c r="FB438" s="56"/>
      <c r="FC438" s="56"/>
      <c r="FG438" s="56" t="s">
        <v>114</v>
      </c>
      <c r="FJ438" s="94"/>
      <c r="FK438" s="56"/>
    </row>
    <row r="439" spans="1:167" s="7" customFormat="1" ht="20.399999999999999" x14ac:dyDescent="0.3">
      <c r="A439" s="48" t="s">
        <v>273</v>
      </c>
      <c r="B439" s="49" t="s">
        <v>145</v>
      </c>
      <c r="C439" s="258" t="s">
        <v>146</v>
      </c>
      <c r="D439" s="258"/>
      <c r="E439" s="258"/>
      <c r="F439" s="50" t="s">
        <v>147</v>
      </c>
      <c r="G439" s="51">
        <v>15.62</v>
      </c>
      <c r="H439" s="52">
        <v>1</v>
      </c>
      <c r="I439" s="91">
        <v>15.62</v>
      </c>
      <c r="J439" s="77">
        <v>646.32000000000005</v>
      </c>
      <c r="K439" s="86">
        <v>1.012</v>
      </c>
      <c r="L439" s="84">
        <v>10216.66</v>
      </c>
      <c r="M439" s="87">
        <v>9.5</v>
      </c>
      <c r="N439" s="78">
        <v>97058.27</v>
      </c>
      <c r="EZ439" s="47"/>
      <c r="FA439" s="56" t="s">
        <v>146</v>
      </c>
      <c r="FB439" s="56" t="s">
        <v>0</v>
      </c>
      <c r="FC439" s="56" t="s">
        <v>0</v>
      </c>
      <c r="FG439" s="56"/>
      <c r="FJ439" s="94"/>
      <c r="FK439" s="56"/>
    </row>
    <row r="440" spans="1:167" s="7" customFormat="1" ht="14.4" x14ac:dyDescent="0.3">
      <c r="A440" s="70"/>
      <c r="B440" s="88"/>
      <c r="C440" s="256" t="s">
        <v>148</v>
      </c>
      <c r="D440" s="256"/>
      <c r="E440" s="256"/>
      <c r="F440" s="256"/>
      <c r="G440" s="256"/>
      <c r="H440" s="256"/>
      <c r="I440" s="256"/>
      <c r="J440" s="256"/>
      <c r="K440" s="256"/>
      <c r="L440" s="256"/>
      <c r="M440" s="256"/>
      <c r="N440" s="263"/>
      <c r="EZ440" s="47"/>
      <c r="FA440" s="56"/>
      <c r="FB440" s="56"/>
      <c r="FC440" s="56"/>
      <c r="FG440" s="56"/>
      <c r="FH440" s="64" t="s">
        <v>148</v>
      </c>
      <c r="FJ440" s="94"/>
      <c r="FK440" s="56"/>
    </row>
    <row r="441" spans="1:167" s="7" customFormat="1" ht="14.4" x14ac:dyDescent="0.3">
      <c r="A441" s="89"/>
      <c r="B441" s="58"/>
      <c r="C441" s="264" t="s">
        <v>149</v>
      </c>
      <c r="D441" s="264"/>
      <c r="E441" s="264"/>
      <c r="F441" s="264"/>
      <c r="G441" s="264"/>
      <c r="H441" s="264"/>
      <c r="I441" s="264"/>
      <c r="J441" s="264"/>
      <c r="K441" s="264"/>
      <c r="L441" s="264"/>
      <c r="M441" s="264"/>
      <c r="N441" s="265"/>
      <c r="EZ441" s="47"/>
      <c r="FA441" s="56"/>
      <c r="FB441" s="56"/>
      <c r="FC441" s="56"/>
      <c r="FG441" s="56"/>
      <c r="FI441" s="64" t="s">
        <v>149</v>
      </c>
      <c r="FJ441" s="94"/>
      <c r="FK441" s="56"/>
    </row>
    <row r="442" spans="1:167" s="7" customFormat="1" ht="14.4" x14ac:dyDescent="0.3">
      <c r="A442" s="75"/>
      <c r="B442" s="76"/>
      <c r="C442" s="258" t="s">
        <v>114</v>
      </c>
      <c r="D442" s="258"/>
      <c r="E442" s="258"/>
      <c r="F442" s="50"/>
      <c r="G442" s="51"/>
      <c r="H442" s="51"/>
      <c r="I442" s="51"/>
      <c r="J442" s="54"/>
      <c r="K442" s="51"/>
      <c r="L442" s="84">
        <v>10216.66</v>
      </c>
      <c r="M442" s="72"/>
      <c r="N442" s="78">
        <v>97058.27</v>
      </c>
      <c r="EZ442" s="47"/>
      <c r="FA442" s="56"/>
      <c r="FB442" s="56"/>
      <c r="FC442" s="56"/>
      <c r="FG442" s="56" t="s">
        <v>114</v>
      </c>
      <c r="FJ442" s="94"/>
      <c r="FK442" s="56"/>
    </row>
    <row r="443" spans="1:167" s="7" customFormat="1" ht="40.799999999999997" x14ac:dyDescent="0.3">
      <c r="A443" s="48" t="s">
        <v>274</v>
      </c>
      <c r="B443" s="49" t="s">
        <v>275</v>
      </c>
      <c r="C443" s="258" t="s">
        <v>276</v>
      </c>
      <c r="D443" s="258"/>
      <c r="E443" s="258"/>
      <c r="F443" s="50" t="s">
        <v>210</v>
      </c>
      <c r="G443" s="51">
        <v>1</v>
      </c>
      <c r="H443" s="52">
        <v>1</v>
      </c>
      <c r="I443" s="52">
        <v>1</v>
      </c>
      <c r="J443" s="54"/>
      <c r="K443" s="51"/>
      <c r="L443" s="54"/>
      <c r="M443" s="51"/>
      <c r="N443" s="55"/>
      <c r="EZ443" s="47"/>
      <c r="FA443" s="56" t="s">
        <v>276</v>
      </c>
      <c r="FB443" s="56" t="s">
        <v>0</v>
      </c>
      <c r="FC443" s="56" t="s">
        <v>0</v>
      </c>
      <c r="FG443" s="56"/>
      <c r="FJ443" s="94"/>
      <c r="FK443" s="56"/>
    </row>
    <row r="444" spans="1:167" s="7" customFormat="1" ht="14.4" x14ac:dyDescent="0.3">
      <c r="A444" s="57"/>
      <c r="B444" s="58" t="s">
        <v>18</v>
      </c>
      <c r="C444" s="256" t="s">
        <v>104</v>
      </c>
      <c r="D444" s="256"/>
      <c r="E444" s="256"/>
      <c r="F444" s="59"/>
      <c r="G444" s="60"/>
      <c r="H444" s="60"/>
      <c r="I444" s="60"/>
      <c r="J444" s="61">
        <v>316.8</v>
      </c>
      <c r="K444" s="60"/>
      <c r="L444" s="61">
        <v>316.8</v>
      </c>
      <c r="M444" s="62">
        <v>52.21</v>
      </c>
      <c r="N444" s="63">
        <v>16540.13</v>
      </c>
      <c r="EZ444" s="47"/>
      <c r="FA444" s="56"/>
      <c r="FB444" s="56"/>
      <c r="FC444" s="56"/>
      <c r="FD444" s="64" t="s">
        <v>104</v>
      </c>
      <c r="FG444" s="56"/>
      <c r="FJ444" s="94"/>
      <c r="FK444" s="56"/>
    </row>
    <row r="445" spans="1:167" s="7" customFormat="1" ht="14.4" x14ac:dyDescent="0.3">
      <c r="A445" s="57"/>
      <c r="B445" s="58" t="s">
        <v>115</v>
      </c>
      <c r="C445" s="256" t="s">
        <v>119</v>
      </c>
      <c r="D445" s="256"/>
      <c r="E445" s="256"/>
      <c r="F445" s="59"/>
      <c r="G445" s="60"/>
      <c r="H445" s="60"/>
      <c r="I445" s="60"/>
      <c r="J445" s="79">
        <v>8602.08</v>
      </c>
      <c r="K445" s="60"/>
      <c r="L445" s="79">
        <v>8602.08</v>
      </c>
      <c r="M445" s="62">
        <v>15.71</v>
      </c>
      <c r="N445" s="63">
        <v>135138.68</v>
      </c>
      <c r="EZ445" s="47"/>
      <c r="FA445" s="56"/>
      <c r="FB445" s="56"/>
      <c r="FC445" s="56"/>
      <c r="FD445" s="64" t="s">
        <v>119</v>
      </c>
      <c r="FG445" s="56"/>
      <c r="FJ445" s="94"/>
      <c r="FK445" s="56"/>
    </row>
    <row r="446" spans="1:167" s="7" customFormat="1" ht="14.4" x14ac:dyDescent="0.3">
      <c r="A446" s="57"/>
      <c r="B446" s="58" t="s">
        <v>13</v>
      </c>
      <c r="C446" s="256" t="s">
        <v>120</v>
      </c>
      <c r="D446" s="256"/>
      <c r="E446" s="256"/>
      <c r="F446" s="59"/>
      <c r="G446" s="60"/>
      <c r="H446" s="60"/>
      <c r="I446" s="60"/>
      <c r="J446" s="61">
        <v>328.35</v>
      </c>
      <c r="K446" s="60"/>
      <c r="L446" s="61">
        <v>328.35</v>
      </c>
      <c r="M446" s="62">
        <v>52.21</v>
      </c>
      <c r="N446" s="63">
        <v>17143.150000000001</v>
      </c>
      <c r="EZ446" s="47"/>
      <c r="FA446" s="56"/>
      <c r="FB446" s="56"/>
      <c r="FC446" s="56"/>
      <c r="FD446" s="64" t="s">
        <v>120</v>
      </c>
      <c r="FG446" s="56"/>
      <c r="FJ446" s="94"/>
      <c r="FK446" s="56"/>
    </row>
    <row r="447" spans="1:167" s="7" customFormat="1" ht="14.4" x14ac:dyDescent="0.3">
      <c r="A447" s="65"/>
      <c r="B447" s="58"/>
      <c r="C447" s="256" t="s">
        <v>105</v>
      </c>
      <c r="D447" s="256"/>
      <c r="E447" s="256"/>
      <c r="F447" s="59" t="s">
        <v>106</v>
      </c>
      <c r="G447" s="62">
        <v>34.51</v>
      </c>
      <c r="H447" s="60"/>
      <c r="I447" s="62">
        <v>34.51</v>
      </c>
      <c r="J447" s="68"/>
      <c r="K447" s="60"/>
      <c r="L447" s="68"/>
      <c r="M447" s="60"/>
      <c r="N447" s="69"/>
      <c r="EZ447" s="47"/>
      <c r="FA447" s="56"/>
      <c r="FB447" s="56"/>
      <c r="FC447" s="56"/>
      <c r="FE447" s="64" t="s">
        <v>105</v>
      </c>
      <c r="FG447" s="56"/>
      <c r="FJ447" s="94"/>
      <c r="FK447" s="56"/>
    </row>
    <row r="448" spans="1:167" s="7" customFormat="1" ht="14.4" x14ac:dyDescent="0.3">
      <c r="A448" s="65"/>
      <c r="B448" s="58"/>
      <c r="C448" s="256" t="s">
        <v>121</v>
      </c>
      <c r="D448" s="256"/>
      <c r="E448" s="256"/>
      <c r="F448" s="59" t="s">
        <v>106</v>
      </c>
      <c r="G448" s="62">
        <v>25.66</v>
      </c>
      <c r="H448" s="60"/>
      <c r="I448" s="62">
        <v>25.66</v>
      </c>
      <c r="J448" s="68"/>
      <c r="K448" s="60"/>
      <c r="L448" s="68"/>
      <c r="M448" s="60"/>
      <c r="N448" s="69"/>
      <c r="EZ448" s="47"/>
      <c r="FA448" s="56"/>
      <c r="FB448" s="56"/>
      <c r="FC448" s="56"/>
      <c r="FE448" s="64" t="s">
        <v>121</v>
      </c>
      <c r="FG448" s="56"/>
      <c r="FJ448" s="94"/>
      <c r="FK448" s="56"/>
    </row>
    <row r="449" spans="1:167" s="7" customFormat="1" ht="14.4" x14ac:dyDescent="0.3">
      <c r="A449" s="70"/>
      <c r="B449" s="58"/>
      <c r="C449" s="262" t="s">
        <v>107</v>
      </c>
      <c r="D449" s="262"/>
      <c r="E449" s="262"/>
      <c r="F449" s="71"/>
      <c r="G449" s="72"/>
      <c r="H449" s="72"/>
      <c r="I449" s="72"/>
      <c r="J449" s="83">
        <v>8918.8799999999992</v>
      </c>
      <c r="K449" s="72"/>
      <c r="L449" s="83">
        <v>8918.8799999999992</v>
      </c>
      <c r="M449" s="72"/>
      <c r="N449" s="74">
        <v>151678.81</v>
      </c>
      <c r="EZ449" s="47"/>
      <c r="FA449" s="56"/>
      <c r="FB449" s="56"/>
      <c r="FC449" s="56"/>
      <c r="FF449" s="64" t="s">
        <v>107</v>
      </c>
      <c r="FG449" s="56"/>
      <c r="FJ449" s="94"/>
      <c r="FK449" s="56"/>
    </row>
    <row r="450" spans="1:167" s="7" customFormat="1" ht="14.4" x14ac:dyDescent="0.3">
      <c r="A450" s="65"/>
      <c r="B450" s="58"/>
      <c r="C450" s="256" t="s">
        <v>108</v>
      </c>
      <c r="D450" s="256"/>
      <c r="E450" s="256"/>
      <c r="F450" s="59"/>
      <c r="G450" s="60"/>
      <c r="H450" s="60"/>
      <c r="I450" s="60"/>
      <c r="J450" s="68"/>
      <c r="K450" s="60"/>
      <c r="L450" s="61">
        <v>645.15</v>
      </c>
      <c r="M450" s="60"/>
      <c r="N450" s="63">
        <v>33683.279999999999</v>
      </c>
      <c r="EZ450" s="47"/>
      <c r="FA450" s="56"/>
      <c r="FB450" s="56"/>
      <c r="FC450" s="56"/>
      <c r="FE450" s="64" t="s">
        <v>108</v>
      </c>
      <c r="FG450" s="56"/>
      <c r="FJ450" s="94"/>
      <c r="FK450" s="56"/>
    </row>
    <row r="451" spans="1:167" s="7" customFormat="1" ht="20.399999999999999" x14ac:dyDescent="0.3">
      <c r="A451" s="65"/>
      <c r="B451" s="58" t="s">
        <v>122</v>
      </c>
      <c r="C451" s="256" t="s">
        <v>123</v>
      </c>
      <c r="D451" s="256"/>
      <c r="E451" s="256"/>
      <c r="F451" s="59" t="s">
        <v>111</v>
      </c>
      <c r="G451" s="66">
        <v>109</v>
      </c>
      <c r="H451" s="60"/>
      <c r="I451" s="66">
        <v>109</v>
      </c>
      <c r="J451" s="68"/>
      <c r="K451" s="60"/>
      <c r="L451" s="61">
        <v>703.21</v>
      </c>
      <c r="M451" s="60"/>
      <c r="N451" s="63">
        <v>36714.78</v>
      </c>
      <c r="EZ451" s="47"/>
      <c r="FA451" s="56"/>
      <c r="FB451" s="56"/>
      <c r="FC451" s="56"/>
      <c r="FE451" s="64" t="s">
        <v>123</v>
      </c>
      <c r="FG451" s="56"/>
      <c r="FJ451" s="94"/>
      <c r="FK451" s="56"/>
    </row>
    <row r="452" spans="1:167" s="7" customFormat="1" ht="40.799999999999997" x14ac:dyDescent="0.3">
      <c r="A452" s="65"/>
      <c r="B452" s="58" t="s">
        <v>124</v>
      </c>
      <c r="C452" s="256" t="s">
        <v>125</v>
      </c>
      <c r="D452" s="256"/>
      <c r="E452" s="256"/>
      <c r="F452" s="59" t="s">
        <v>111</v>
      </c>
      <c r="G452" s="66">
        <v>65</v>
      </c>
      <c r="H452" s="62">
        <v>0.85</v>
      </c>
      <c r="I452" s="62">
        <v>55.25</v>
      </c>
      <c r="J452" s="68"/>
      <c r="K452" s="60"/>
      <c r="L452" s="61">
        <v>356.45</v>
      </c>
      <c r="M452" s="60"/>
      <c r="N452" s="63">
        <v>18610.009999999998</v>
      </c>
      <c r="EZ452" s="47"/>
      <c r="FA452" s="56"/>
      <c r="FB452" s="56"/>
      <c r="FC452" s="56"/>
      <c r="FE452" s="64" t="s">
        <v>125</v>
      </c>
      <c r="FG452" s="56"/>
      <c r="FJ452" s="94"/>
      <c r="FK452" s="56"/>
    </row>
    <row r="453" spans="1:167" s="7" customFormat="1" ht="14.4" x14ac:dyDescent="0.3">
      <c r="A453" s="75"/>
      <c r="B453" s="76"/>
      <c r="C453" s="258" t="s">
        <v>114</v>
      </c>
      <c r="D453" s="258"/>
      <c r="E453" s="258"/>
      <c r="F453" s="50"/>
      <c r="G453" s="51"/>
      <c r="H453" s="51"/>
      <c r="I453" s="51"/>
      <c r="J453" s="54"/>
      <c r="K453" s="51"/>
      <c r="L453" s="84">
        <v>9978.5400000000009</v>
      </c>
      <c r="M453" s="72"/>
      <c r="N453" s="78">
        <v>207003.6</v>
      </c>
      <c r="EZ453" s="47"/>
      <c r="FA453" s="56"/>
      <c r="FB453" s="56"/>
      <c r="FC453" s="56"/>
      <c r="FG453" s="56" t="s">
        <v>114</v>
      </c>
      <c r="FJ453" s="94"/>
      <c r="FK453" s="56"/>
    </row>
    <row r="454" spans="1:167" s="7" customFormat="1" ht="20.399999999999999" x14ac:dyDescent="0.3">
      <c r="A454" s="48" t="s">
        <v>277</v>
      </c>
      <c r="B454" s="49" t="s">
        <v>157</v>
      </c>
      <c r="C454" s="258" t="s">
        <v>3</v>
      </c>
      <c r="D454" s="258"/>
      <c r="E454" s="258"/>
      <c r="F454" s="50" t="s">
        <v>4</v>
      </c>
      <c r="G454" s="51">
        <v>1</v>
      </c>
      <c r="H454" s="52">
        <v>1</v>
      </c>
      <c r="I454" s="52">
        <v>1</v>
      </c>
      <c r="J454" s="84">
        <v>168421.05</v>
      </c>
      <c r="K454" s="90">
        <v>1.04236</v>
      </c>
      <c r="L454" s="84">
        <v>175555.37</v>
      </c>
      <c r="M454" s="87">
        <v>9.5</v>
      </c>
      <c r="N454" s="78">
        <v>1667776.02</v>
      </c>
      <c r="EZ454" s="47"/>
      <c r="FA454" s="56" t="s">
        <v>3</v>
      </c>
      <c r="FB454" s="56" t="s">
        <v>0</v>
      </c>
      <c r="FC454" s="56" t="s">
        <v>0</v>
      </c>
      <c r="FG454" s="56"/>
      <c r="FJ454" s="94"/>
      <c r="FK454" s="56"/>
    </row>
    <row r="455" spans="1:167" s="7" customFormat="1" ht="14.4" x14ac:dyDescent="0.3">
      <c r="A455" s="70"/>
      <c r="B455" s="88"/>
      <c r="C455" s="256" t="s">
        <v>278</v>
      </c>
      <c r="D455" s="256"/>
      <c r="E455" s="256"/>
      <c r="F455" s="256"/>
      <c r="G455" s="256"/>
      <c r="H455" s="256"/>
      <c r="I455" s="256"/>
      <c r="J455" s="256"/>
      <c r="K455" s="256"/>
      <c r="L455" s="256"/>
      <c r="M455" s="256"/>
      <c r="N455" s="263"/>
      <c r="EZ455" s="47"/>
      <c r="FA455" s="56"/>
      <c r="FB455" s="56"/>
      <c r="FC455" s="56"/>
      <c r="FG455" s="56"/>
      <c r="FH455" s="64" t="s">
        <v>278</v>
      </c>
      <c r="FJ455" s="94"/>
      <c r="FK455" s="56"/>
    </row>
    <row r="456" spans="1:167" s="7" customFormat="1" ht="14.4" x14ac:dyDescent="0.3">
      <c r="A456" s="89"/>
      <c r="B456" s="58"/>
      <c r="C456" s="264" t="s">
        <v>159</v>
      </c>
      <c r="D456" s="264"/>
      <c r="E456" s="264"/>
      <c r="F456" s="264"/>
      <c r="G456" s="264"/>
      <c r="H456" s="264"/>
      <c r="I456" s="264"/>
      <c r="J456" s="264"/>
      <c r="K456" s="264"/>
      <c r="L456" s="264"/>
      <c r="M456" s="264"/>
      <c r="N456" s="265"/>
      <c r="EZ456" s="47"/>
      <c r="FA456" s="56"/>
      <c r="FB456" s="56"/>
      <c r="FC456" s="56"/>
      <c r="FG456" s="56"/>
      <c r="FI456" s="64" t="s">
        <v>159</v>
      </c>
      <c r="FJ456" s="94"/>
      <c r="FK456" s="56"/>
    </row>
    <row r="457" spans="1:167" s="7" customFormat="1" ht="14.4" x14ac:dyDescent="0.3">
      <c r="A457" s="89"/>
      <c r="B457" s="58"/>
      <c r="C457" s="264" t="s">
        <v>149</v>
      </c>
      <c r="D457" s="264"/>
      <c r="E457" s="264"/>
      <c r="F457" s="264"/>
      <c r="G457" s="264"/>
      <c r="H457" s="264"/>
      <c r="I457" s="264"/>
      <c r="J457" s="264"/>
      <c r="K457" s="264"/>
      <c r="L457" s="264"/>
      <c r="M457" s="264"/>
      <c r="N457" s="265"/>
      <c r="EZ457" s="47"/>
      <c r="FA457" s="56"/>
      <c r="FB457" s="56"/>
      <c r="FC457" s="56"/>
      <c r="FG457" s="56"/>
      <c r="FI457" s="64" t="s">
        <v>149</v>
      </c>
      <c r="FJ457" s="94"/>
      <c r="FK457" s="56"/>
    </row>
    <row r="458" spans="1:167" s="7" customFormat="1" ht="14.4" x14ac:dyDescent="0.3">
      <c r="A458" s="75"/>
      <c r="B458" s="76"/>
      <c r="C458" s="258" t="s">
        <v>114</v>
      </c>
      <c r="D458" s="258"/>
      <c r="E458" s="258"/>
      <c r="F458" s="50"/>
      <c r="G458" s="51"/>
      <c r="H458" s="51"/>
      <c r="I458" s="51"/>
      <c r="J458" s="54"/>
      <c r="K458" s="51"/>
      <c r="L458" s="84">
        <v>175555.37</v>
      </c>
      <c r="M458" s="72"/>
      <c r="N458" s="78">
        <v>1667776.02</v>
      </c>
      <c r="EZ458" s="47"/>
      <c r="FA458" s="56"/>
      <c r="FB458" s="56"/>
      <c r="FC458" s="56"/>
      <c r="FG458" s="56" t="s">
        <v>114</v>
      </c>
      <c r="FJ458" s="94"/>
      <c r="FK458" s="56"/>
    </row>
    <row r="459" spans="1:167" s="7" customFormat="1" ht="20.399999999999999" x14ac:dyDescent="0.3">
      <c r="A459" s="48" t="s">
        <v>279</v>
      </c>
      <c r="B459" s="49" t="s">
        <v>157</v>
      </c>
      <c r="C459" s="258" t="s">
        <v>22</v>
      </c>
      <c r="D459" s="258"/>
      <c r="E459" s="258"/>
      <c r="F459" s="50" t="s">
        <v>4</v>
      </c>
      <c r="G459" s="51">
        <v>1</v>
      </c>
      <c r="H459" s="52">
        <v>1</v>
      </c>
      <c r="I459" s="52">
        <v>1</v>
      </c>
      <c r="J459" s="84">
        <v>363157.89</v>
      </c>
      <c r="K459" s="90">
        <v>1.04236</v>
      </c>
      <c r="L459" s="84">
        <v>378541.26</v>
      </c>
      <c r="M459" s="87">
        <v>9.5</v>
      </c>
      <c r="N459" s="78">
        <v>3596141.97</v>
      </c>
      <c r="EZ459" s="47"/>
      <c r="FA459" s="56" t="s">
        <v>22</v>
      </c>
      <c r="FB459" s="56" t="s">
        <v>0</v>
      </c>
      <c r="FC459" s="56" t="s">
        <v>0</v>
      </c>
      <c r="FG459" s="56"/>
      <c r="FJ459" s="94"/>
      <c r="FK459" s="56"/>
    </row>
    <row r="460" spans="1:167" s="7" customFormat="1" ht="14.4" x14ac:dyDescent="0.3">
      <c r="A460" s="70"/>
      <c r="B460" s="88"/>
      <c r="C460" s="256" t="s">
        <v>280</v>
      </c>
      <c r="D460" s="256"/>
      <c r="E460" s="256"/>
      <c r="F460" s="256"/>
      <c r="G460" s="256"/>
      <c r="H460" s="256"/>
      <c r="I460" s="256"/>
      <c r="J460" s="256"/>
      <c r="K460" s="256"/>
      <c r="L460" s="256"/>
      <c r="M460" s="256"/>
      <c r="N460" s="263"/>
      <c r="EZ460" s="47"/>
      <c r="FA460" s="56"/>
      <c r="FB460" s="56"/>
      <c r="FC460" s="56"/>
      <c r="FG460" s="56"/>
      <c r="FH460" s="64" t="s">
        <v>280</v>
      </c>
      <c r="FJ460" s="94"/>
      <c r="FK460" s="56"/>
    </row>
    <row r="461" spans="1:167" s="7" customFormat="1" ht="14.4" x14ac:dyDescent="0.3">
      <c r="A461" s="89"/>
      <c r="B461" s="58"/>
      <c r="C461" s="264" t="s">
        <v>159</v>
      </c>
      <c r="D461" s="264"/>
      <c r="E461" s="264"/>
      <c r="F461" s="264"/>
      <c r="G461" s="264"/>
      <c r="H461" s="264"/>
      <c r="I461" s="264"/>
      <c r="J461" s="264"/>
      <c r="K461" s="264"/>
      <c r="L461" s="264"/>
      <c r="M461" s="264"/>
      <c r="N461" s="265"/>
      <c r="EZ461" s="47"/>
      <c r="FA461" s="56"/>
      <c r="FB461" s="56"/>
      <c r="FC461" s="56"/>
      <c r="FG461" s="56"/>
      <c r="FI461" s="64" t="s">
        <v>159</v>
      </c>
      <c r="FJ461" s="94"/>
      <c r="FK461" s="56"/>
    </row>
    <row r="462" spans="1:167" s="7" customFormat="1" ht="14.4" x14ac:dyDescent="0.3">
      <c r="A462" s="89"/>
      <c r="B462" s="58"/>
      <c r="C462" s="264" t="s">
        <v>149</v>
      </c>
      <c r="D462" s="264"/>
      <c r="E462" s="264"/>
      <c r="F462" s="264"/>
      <c r="G462" s="264"/>
      <c r="H462" s="264"/>
      <c r="I462" s="264"/>
      <c r="J462" s="264"/>
      <c r="K462" s="264"/>
      <c r="L462" s="264"/>
      <c r="M462" s="264"/>
      <c r="N462" s="265"/>
      <c r="EZ462" s="47"/>
      <c r="FA462" s="56"/>
      <c r="FB462" s="56"/>
      <c r="FC462" s="56"/>
      <c r="FG462" s="56"/>
      <c r="FI462" s="64" t="s">
        <v>149</v>
      </c>
      <c r="FJ462" s="94"/>
      <c r="FK462" s="56"/>
    </row>
    <row r="463" spans="1:167" s="7" customFormat="1" ht="14.4" x14ac:dyDescent="0.3">
      <c r="A463" s="75"/>
      <c r="B463" s="76"/>
      <c r="C463" s="258" t="s">
        <v>114</v>
      </c>
      <c r="D463" s="258"/>
      <c r="E463" s="258"/>
      <c r="F463" s="50"/>
      <c r="G463" s="51"/>
      <c r="H463" s="51"/>
      <c r="I463" s="51"/>
      <c r="J463" s="54"/>
      <c r="K463" s="51"/>
      <c r="L463" s="84">
        <v>378541.26</v>
      </c>
      <c r="M463" s="72"/>
      <c r="N463" s="78">
        <v>3596141.97</v>
      </c>
      <c r="EZ463" s="47"/>
      <c r="FA463" s="56"/>
      <c r="FB463" s="56"/>
      <c r="FC463" s="56"/>
      <c r="FG463" s="56" t="s">
        <v>114</v>
      </c>
      <c r="FJ463" s="94"/>
      <c r="FK463" s="56"/>
    </row>
    <row r="464" spans="1:167" s="7" customFormat="1" ht="40.799999999999997" x14ac:dyDescent="0.3">
      <c r="A464" s="48" t="s">
        <v>281</v>
      </c>
      <c r="B464" s="49" t="s">
        <v>282</v>
      </c>
      <c r="C464" s="258" t="s">
        <v>283</v>
      </c>
      <c r="D464" s="258"/>
      <c r="E464" s="258"/>
      <c r="F464" s="50" t="s">
        <v>6</v>
      </c>
      <c r="G464" s="51">
        <v>1</v>
      </c>
      <c r="H464" s="52">
        <v>1</v>
      </c>
      <c r="I464" s="52">
        <v>1</v>
      </c>
      <c r="J464" s="54"/>
      <c r="K464" s="51"/>
      <c r="L464" s="54"/>
      <c r="M464" s="51"/>
      <c r="N464" s="55"/>
      <c r="EZ464" s="47"/>
      <c r="FA464" s="56" t="s">
        <v>283</v>
      </c>
      <c r="FB464" s="56" t="s">
        <v>0</v>
      </c>
      <c r="FC464" s="56" t="s">
        <v>0</v>
      </c>
      <c r="FG464" s="56"/>
      <c r="FJ464" s="94"/>
      <c r="FK464" s="56"/>
    </row>
    <row r="465" spans="1:167" s="7" customFormat="1" ht="14.4" x14ac:dyDescent="0.3">
      <c r="A465" s="57"/>
      <c r="B465" s="58" t="s">
        <v>18</v>
      </c>
      <c r="C465" s="256" t="s">
        <v>104</v>
      </c>
      <c r="D465" s="256"/>
      <c r="E465" s="256"/>
      <c r="F465" s="59"/>
      <c r="G465" s="60"/>
      <c r="H465" s="60"/>
      <c r="I465" s="60"/>
      <c r="J465" s="61">
        <v>251.92</v>
      </c>
      <c r="K465" s="60"/>
      <c r="L465" s="61">
        <v>251.92</v>
      </c>
      <c r="M465" s="62">
        <v>52.21</v>
      </c>
      <c r="N465" s="63">
        <v>13152.74</v>
      </c>
      <c r="EZ465" s="47"/>
      <c r="FA465" s="56"/>
      <c r="FB465" s="56"/>
      <c r="FC465" s="56"/>
      <c r="FD465" s="64" t="s">
        <v>104</v>
      </c>
      <c r="FG465" s="56"/>
      <c r="FJ465" s="94"/>
      <c r="FK465" s="56"/>
    </row>
    <row r="466" spans="1:167" s="7" customFormat="1" ht="14.4" x14ac:dyDescent="0.3">
      <c r="A466" s="57"/>
      <c r="B466" s="58" t="s">
        <v>115</v>
      </c>
      <c r="C466" s="256" t="s">
        <v>119</v>
      </c>
      <c r="D466" s="256"/>
      <c r="E466" s="256"/>
      <c r="F466" s="59"/>
      <c r="G466" s="60"/>
      <c r="H466" s="60"/>
      <c r="I466" s="60"/>
      <c r="J466" s="61">
        <v>120.78</v>
      </c>
      <c r="K466" s="60"/>
      <c r="L466" s="61">
        <v>120.78</v>
      </c>
      <c r="M466" s="62">
        <v>15.71</v>
      </c>
      <c r="N466" s="63">
        <v>1897.45</v>
      </c>
      <c r="EZ466" s="47"/>
      <c r="FA466" s="56"/>
      <c r="FB466" s="56"/>
      <c r="FC466" s="56"/>
      <c r="FD466" s="64" t="s">
        <v>119</v>
      </c>
      <c r="FG466" s="56"/>
      <c r="FJ466" s="94"/>
      <c r="FK466" s="56"/>
    </row>
    <row r="467" spans="1:167" s="7" customFormat="1" ht="14.4" x14ac:dyDescent="0.3">
      <c r="A467" s="57"/>
      <c r="B467" s="58" t="s">
        <v>13</v>
      </c>
      <c r="C467" s="256" t="s">
        <v>120</v>
      </c>
      <c r="D467" s="256"/>
      <c r="E467" s="256"/>
      <c r="F467" s="59"/>
      <c r="G467" s="60"/>
      <c r="H467" s="60"/>
      <c r="I467" s="60"/>
      <c r="J467" s="61">
        <v>11.98</v>
      </c>
      <c r="K467" s="60"/>
      <c r="L467" s="61">
        <v>11.98</v>
      </c>
      <c r="M467" s="62">
        <v>52.21</v>
      </c>
      <c r="N467" s="85">
        <v>625.48</v>
      </c>
      <c r="EZ467" s="47"/>
      <c r="FA467" s="56"/>
      <c r="FB467" s="56"/>
      <c r="FC467" s="56"/>
      <c r="FD467" s="64" t="s">
        <v>120</v>
      </c>
      <c r="FG467" s="56"/>
      <c r="FJ467" s="94"/>
      <c r="FK467" s="56"/>
    </row>
    <row r="468" spans="1:167" s="7" customFormat="1" ht="14.4" x14ac:dyDescent="0.3">
      <c r="A468" s="57"/>
      <c r="B468" s="58" t="s">
        <v>16</v>
      </c>
      <c r="C468" s="256" t="s">
        <v>140</v>
      </c>
      <c r="D468" s="256"/>
      <c r="E468" s="256"/>
      <c r="F468" s="59"/>
      <c r="G468" s="60"/>
      <c r="H468" s="60"/>
      <c r="I468" s="60"/>
      <c r="J468" s="61">
        <v>812.09</v>
      </c>
      <c r="K468" s="60"/>
      <c r="L468" s="61">
        <v>812.09</v>
      </c>
      <c r="M468" s="80">
        <v>9.5</v>
      </c>
      <c r="N468" s="63">
        <v>7714.86</v>
      </c>
      <c r="EZ468" s="47"/>
      <c r="FA468" s="56"/>
      <c r="FB468" s="56"/>
      <c r="FC468" s="56"/>
      <c r="FD468" s="64" t="s">
        <v>140</v>
      </c>
      <c r="FG468" s="56"/>
      <c r="FJ468" s="94"/>
      <c r="FK468" s="56"/>
    </row>
    <row r="469" spans="1:167" s="7" customFormat="1" ht="14.4" x14ac:dyDescent="0.3">
      <c r="A469" s="65"/>
      <c r="B469" s="58"/>
      <c r="C469" s="256" t="s">
        <v>105</v>
      </c>
      <c r="D469" s="256"/>
      <c r="E469" s="256"/>
      <c r="F469" s="59" t="s">
        <v>106</v>
      </c>
      <c r="G469" s="80">
        <v>26.8</v>
      </c>
      <c r="H469" s="60"/>
      <c r="I469" s="80">
        <v>26.8</v>
      </c>
      <c r="J469" s="68"/>
      <c r="K469" s="60"/>
      <c r="L469" s="68"/>
      <c r="M469" s="60"/>
      <c r="N469" s="69"/>
      <c r="EZ469" s="47"/>
      <c r="FA469" s="56"/>
      <c r="FB469" s="56"/>
      <c r="FC469" s="56"/>
      <c r="FE469" s="64" t="s">
        <v>105</v>
      </c>
      <c r="FG469" s="56"/>
      <c r="FJ469" s="94"/>
      <c r="FK469" s="56"/>
    </row>
    <row r="470" spans="1:167" s="7" customFormat="1" ht="14.4" x14ac:dyDescent="0.3">
      <c r="A470" s="65"/>
      <c r="B470" s="58"/>
      <c r="C470" s="256" t="s">
        <v>121</v>
      </c>
      <c r="D470" s="256"/>
      <c r="E470" s="256"/>
      <c r="F470" s="59" t="s">
        <v>106</v>
      </c>
      <c r="G470" s="62">
        <v>0.92</v>
      </c>
      <c r="H470" s="60"/>
      <c r="I470" s="62">
        <v>0.92</v>
      </c>
      <c r="J470" s="68"/>
      <c r="K470" s="60"/>
      <c r="L470" s="68"/>
      <c r="M470" s="60"/>
      <c r="N470" s="69"/>
      <c r="EZ470" s="47"/>
      <c r="FA470" s="56"/>
      <c r="FB470" s="56"/>
      <c r="FC470" s="56"/>
      <c r="FE470" s="64" t="s">
        <v>121</v>
      </c>
      <c r="FG470" s="56"/>
      <c r="FJ470" s="94"/>
      <c r="FK470" s="56"/>
    </row>
    <row r="471" spans="1:167" s="7" customFormat="1" ht="14.4" x14ac:dyDescent="0.3">
      <c r="A471" s="70"/>
      <c r="B471" s="58"/>
      <c r="C471" s="262" t="s">
        <v>107</v>
      </c>
      <c r="D471" s="262"/>
      <c r="E471" s="262"/>
      <c r="F471" s="71"/>
      <c r="G471" s="72"/>
      <c r="H471" s="72"/>
      <c r="I471" s="72"/>
      <c r="J471" s="83">
        <v>1184.79</v>
      </c>
      <c r="K471" s="72"/>
      <c r="L471" s="83">
        <v>1184.79</v>
      </c>
      <c r="M471" s="72"/>
      <c r="N471" s="74">
        <v>22765.05</v>
      </c>
      <c r="EZ471" s="47"/>
      <c r="FA471" s="56"/>
      <c r="FB471" s="56"/>
      <c r="FC471" s="56"/>
      <c r="FF471" s="64" t="s">
        <v>107</v>
      </c>
      <c r="FG471" s="56"/>
      <c r="FJ471" s="94"/>
      <c r="FK471" s="56"/>
    </row>
    <row r="472" spans="1:167" s="7" customFormat="1" ht="14.4" x14ac:dyDescent="0.3">
      <c r="A472" s="65"/>
      <c r="B472" s="58"/>
      <c r="C472" s="256" t="s">
        <v>108</v>
      </c>
      <c r="D472" s="256"/>
      <c r="E472" s="256"/>
      <c r="F472" s="59"/>
      <c r="G472" s="60"/>
      <c r="H472" s="60"/>
      <c r="I472" s="60"/>
      <c r="J472" s="68"/>
      <c r="K472" s="60"/>
      <c r="L472" s="61">
        <v>263.89999999999998</v>
      </c>
      <c r="M472" s="60"/>
      <c r="N472" s="63">
        <v>13778.22</v>
      </c>
      <c r="EZ472" s="47"/>
      <c r="FA472" s="56"/>
      <c r="FB472" s="56"/>
      <c r="FC472" s="56"/>
      <c r="FE472" s="64" t="s">
        <v>108</v>
      </c>
      <c r="FG472" s="56"/>
      <c r="FJ472" s="94"/>
      <c r="FK472" s="56"/>
    </row>
    <row r="473" spans="1:167" s="7" customFormat="1" ht="14.4" x14ac:dyDescent="0.3">
      <c r="A473" s="65"/>
      <c r="B473" s="58" t="s">
        <v>284</v>
      </c>
      <c r="C473" s="256" t="s">
        <v>285</v>
      </c>
      <c r="D473" s="256"/>
      <c r="E473" s="256"/>
      <c r="F473" s="59" t="s">
        <v>111</v>
      </c>
      <c r="G473" s="66">
        <v>92</v>
      </c>
      <c r="H473" s="60"/>
      <c r="I473" s="66">
        <v>92</v>
      </c>
      <c r="J473" s="68"/>
      <c r="K473" s="60"/>
      <c r="L473" s="61">
        <v>242.79</v>
      </c>
      <c r="M473" s="60"/>
      <c r="N473" s="63">
        <v>12675.96</v>
      </c>
      <c r="EZ473" s="47"/>
      <c r="FA473" s="56"/>
      <c r="FB473" s="56"/>
      <c r="FC473" s="56"/>
      <c r="FE473" s="64" t="s">
        <v>285</v>
      </c>
      <c r="FG473" s="56"/>
      <c r="FJ473" s="94"/>
      <c r="FK473" s="56"/>
    </row>
    <row r="474" spans="1:167" s="7" customFormat="1" ht="14.4" x14ac:dyDescent="0.3">
      <c r="A474" s="65"/>
      <c r="B474" s="58" t="s">
        <v>286</v>
      </c>
      <c r="C474" s="256" t="s">
        <v>287</v>
      </c>
      <c r="D474" s="256"/>
      <c r="E474" s="256"/>
      <c r="F474" s="59" t="s">
        <v>111</v>
      </c>
      <c r="G474" s="66">
        <v>49</v>
      </c>
      <c r="H474" s="60"/>
      <c r="I474" s="66">
        <v>49</v>
      </c>
      <c r="J474" s="68"/>
      <c r="K474" s="60"/>
      <c r="L474" s="61">
        <v>129.31</v>
      </c>
      <c r="M474" s="60"/>
      <c r="N474" s="63">
        <v>6751.33</v>
      </c>
      <c r="EZ474" s="47"/>
      <c r="FA474" s="56"/>
      <c r="FB474" s="56"/>
      <c r="FC474" s="56"/>
      <c r="FE474" s="64" t="s">
        <v>287</v>
      </c>
      <c r="FG474" s="56"/>
      <c r="FJ474" s="94"/>
      <c r="FK474" s="56"/>
    </row>
    <row r="475" spans="1:167" s="7" customFormat="1" ht="14.4" x14ac:dyDescent="0.3">
      <c r="A475" s="75"/>
      <c r="B475" s="76"/>
      <c r="C475" s="258" t="s">
        <v>114</v>
      </c>
      <c r="D475" s="258"/>
      <c r="E475" s="258"/>
      <c r="F475" s="50"/>
      <c r="G475" s="51"/>
      <c r="H475" s="51"/>
      <c r="I475" s="51"/>
      <c r="J475" s="54"/>
      <c r="K475" s="51"/>
      <c r="L475" s="84">
        <v>1556.89</v>
      </c>
      <c r="M475" s="72"/>
      <c r="N475" s="78">
        <v>42192.34</v>
      </c>
      <c r="EZ475" s="47"/>
      <c r="FA475" s="56"/>
      <c r="FB475" s="56"/>
      <c r="FC475" s="56"/>
      <c r="FG475" s="56" t="s">
        <v>114</v>
      </c>
      <c r="FJ475" s="94"/>
      <c r="FK475" s="56"/>
    </row>
    <row r="476" spans="1:167" s="7" customFormat="1" ht="20.399999999999999" x14ac:dyDescent="0.3">
      <c r="A476" s="48" t="s">
        <v>288</v>
      </c>
      <c r="B476" s="49" t="s">
        <v>289</v>
      </c>
      <c r="C476" s="258" t="s">
        <v>290</v>
      </c>
      <c r="D476" s="258"/>
      <c r="E476" s="258"/>
      <c r="F476" s="50" t="s">
        <v>6</v>
      </c>
      <c r="G476" s="51">
        <v>-2</v>
      </c>
      <c r="H476" s="52">
        <v>1</v>
      </c>
      <c r="I476" s="52">
        <v>-2</v>
      </c>
      <c r="J476" s="77">
        <v>266.67</v>
      </c>
      <c r="K476" s="51"/>
      <c r="L476" s="77">
        <v>-533.34</v>
      </c>
      <c r="M476" s="87">
        <v>9.5</v>
      </c>
      <c r="N476" s="78">
        <v>-5066.7299999999996</v>
      </c>
      <c r="EZ476" s="47"/>
      <c r="FA476" s="56" t="s">
        <v>290</v>
      </c>
      <c r="FB476" s="56" t="s">
        <v>0</v>
      </c>
      <c r="FC476" s="56" t="s">
        <v>0</v>
      </c>
      <c r="FG476" s="56"/>
      <c r="FJ476" s="94"/>
      <c r="FK476" s="56"/>
    </row>
    <row r="477" spans="1:167" s="7" customFormat="1" ht="14.4" x14ac:dyDescent="0.3">
      <c r="A477" s="75"/>
      <c r="B477" s="76"/>
      <c r="C477" s="258" t="s">
        <v>114</v>
      </c>
      <c r="D477" s="258"/>
      <c r="E477" s="258"/>
      <c r="F477" s="50"/>
      <c r="G477" s="51"/>
      <c r="H477" s="51"/>
      <c r="I477" s="51"/>
      <c r="J477" s="54"/>
      <c r="K477" s="51"/>
      <c r="L477" s="77">
        <v>-533.34</v>
      </c>
      <c r="M477" s="72"/>
      <c r="N477" s="78">
        <v>-5066.7299999999996</v>
      </c>
      <c r="EZ477" s="47"/>
      <c r="FA477" s="56"/>
      <c r="FB477" s="56"/>
      <c r="FC477" s="56"/>
      <c r="FG477" s="56" t="s">
        <v>114</v>
      </c>
      <c r="FJ477" s="94"/>
      <c r="FK477" s="56"/>
    </row>
    <row r="478" spans="1:167" s="7" customFormat="1" ht="20.399999999999999" x14ac:dyDescent="0.3">
      <c r="A478" s="48" t="s">
        <v>291</v>
      </c>
      <c r="B478" s="49" t="s">
        <v>157</v>
      </c>
      <c r="C478" s="258" t="s">
        <v>5</v>
      </c>
      <c r="D478" s="258"/>
      <c r="E478" s="258"/>
      <c r="F478" s="50" t="s">
        <v>6</v>
      </c>
      <c r="G478" s="51">
        <v>2</v>
      </c>
      <c r="H478" s="52">
        <v>1</v>
      </c>
      <c r="I478" s="52">
        <v>2</v>
      </c>
      <c r="J478" s="84">
        <v>4429.58</v>
      </c>
      <c r="K478" s="90">
        <v>1.04236</v>
      </c>
      <c r="L478" s="84">
        <v>9234.43</v>
      </c>
      <c r="M478" s="87">
        <v>9.5</v>
      </c>
      <c r="N478" s="78">
        <v>87727.09</v>
      </c>
      <c r="EZ478" s="47"/>
      <c r="FA478" s="56" t="s">
        <v>5</v>
      </c>
      <c r="FB478" s="56" t="s">
        <v>0</v>
      </c>
      <c r="FC478" s="56" t="s">
        <v>0</v>
      </c>
      <c r="FG478" s="56"/>
      <c r="FJ478" s="94"/>
      <c r="FK478" s="56"/>
    </row>
    <row r="479" spans="1:167" s="7" customFormat="1" ht="14.4" x14ac:dyDescent="0.3">
      <c r="A479" s="70"/>
      <c r="B479" s="88"/>
      <c r="C479" s="256" t="s">
        <v>292</v>
      </c>
      <c r="D479" s="256"/>
      <c r="E479" s="256"/>
      <c r="F479" s="256"/>
      <c r="G479" s="256"/>
      <c r="H479" s="256"/>
      <c r="I479" s="256"/>
      <c r="J479" s="256"/>
      <c r="K479" s="256"/>
      <c r="L479" s="256"/>
      <c r="M479" s="256"/>
      <c r="N479" s="263"/>
      <c r="EZ479" s="47"/>
      <c r="FA479" s="56"/>
      <c r="FB479" s="56"/>
      <c r="FC479" s="56"/>
      <c r="FG479" s="56"/>
      <c r="FH479" s="64" t="s">
        <v>292</v>
      </c>
      <c r="FJ479" s="94"/>
      <c r="FK479" s="56"/>
    </row>
    <row r="480" spans="1:167" s="7" customFormat="1" ht="14.4" x14ac:dyDescent="0.3">
      <c r="A480" s="89"/>
      <c r="B480" s="58"/>
      <c r="C480" s="264" t="s">
        <v>159</v>
      </c>
      <c r="D480" s="264"/>
      <c r="E480" s="264"/>
      <c r="F480" s="264"/>
      <c r="G480" s="264"/>
      <c r="H480" s="264"/>
      <c r="I480" s="264"/>
      <c r="J480" s="264"/>
      <c r="K480" s="264"/>
      <c r="L480" s="264"/>
      <c r="M480" s="264"/>
      <c r="N480" s="265"/>
      <c r="EZ480" s="47"/>
      <c r="FA480" s="56"/>
      <c r="FB480" s="56"/>
      <c r="FC480" s="56"/>
      <c r="FG480" s="56"/>
      <c r="FI480" s="64" t="s">
        <v>159</v>
      </c>
      <c r="FJ480" s="94"/>
      <c r="FK480" s="56"/>
    </row>
    <row r="481" spans="1:167" s="7" customFormat="1" ht="14.4" x14ac:dyDescent="0.3">
      <c r="A481" s="89"/>
      <c r="B481" s="58"/>
      <c r="C481" s="264" t="s">
        <v>149</v>
      </c>
      <c r="D481" s="264"/>
      <c r="E481" s="264"/>
      <c r="F481" s="264"/>
      <c r="G481" s="264"/>
      <c r="H481" s="264"/>
      <c r="I481" s="264"/>
      <c r="J481" s="264"/>
      <c r="K481" s="264"/>
      <c r="L481" s="264"/>
      <c r="M481" s="264"/>
      <c r="N481" s="265"/>
      <c r="EZ481" s="47"/>
      <c r="FA481" s="56"/>
      <c r="FB481" s="56"/>
      <c r="FC481" s="56"/>
      <c r="FG481" s="56"/>
      <c r="FI481" s="64" t="s">
        <v>149</v>
      </c>
      <c r="FJ481" s="94"/>
      <c r="FK481" s="56"/>
    </row>
    <row r="482" spans="1:167" s="7" customFormat="1" ht="14.4" x14ac:dyDescent="0.3">
      <c r="A482" s="75"/>
      <c r="B482" s="76"/>
      <c r="C482" s="258" t="s">
        <v>114</v>
      </c>
      <c r="D482" s="258"/>
      <c r="E482" s="258"/>
      <c r="F482" s="50"/>
      <c r="G482" s="51"/>
      <c r="H482" s="51"/>
      <c r="I482" s="51"/>
      <c r="J482" s="54"/>
      <c r="K482" s="51"/>
      <c r="L482" s="84">
        <v>9234.43</v>
      </c>
      <c r="M482" s="72"/>
      <c r="N482" s="78">
        <v>87727.09</v>
      </c>
      <c r="EZ482" s="47"/>
      <c r="FA482" s="56"/>
      <c r="FB482" s="56"/>
      <c r="FC482" s="56"/>
      <c r="FG482" s="56" t="s">
        <v>114</v>
      </c>
      <c r="FJ482" s="94"/>
      <c r="FK482" s="56"/>
    </row>
    <row r="483" spans="1:167" s="7" customFormat="1" ht="30.6" x14ac:dyDescent="0.3">
      <c r="A483" s="48" t="s">
        <v>293</v>
      </c>
      <c r="B483" s="49" t="s">
        <v>157</v>
      </c>
      <c r="C483" s="258" t="s">
        <v>11</v>
      </c>
      <c r="D483" s="258"/>
      <c r="E483" s="258"/>
      <c r="F483" s="50" t="s">
        <v>6</v>
      </c>
      <c r="G483" s="51">
        <v>1</v>
      </c>
      <c r="H483" s="52">
        <v>1</v>
      </c>
      <c r="I483" s="52">
        <v>1</v>
      </c>
      <c r="J483" s="84">
        <v>15832.63</v>
      </c>
      <c r="K483" s="90">
        <v>1.04236</v>
      </c>
      <c r="L483" s="84">
        <v>16503.3</v>
      </c>
      <c r="M483" s="87">
        <v>9.5</v>
      </c>
      <c r="N483" s="78">
        <v>156781.35</v>
      </c>
      <c r="EZ483" s="47"/>
      <c r="FA483" s="56" t="s">
        <v>11</v>
      </c>
      <c r="FB483" s="56" t="s">
        <v>0</v>
      </c>
      <c r="FC483" s="56" t="s">
        <v>0</v>
      </c>
      <c r="FG483" s="56"/>
      <c r="FJ483" s="94"/>
      <c r="FK483" s="56"/>
    </row>
    <row r="484" spans="1:167" s="7" customFormat="1" ht="14.4" x14ac:dyDescent="0.3">
      <c r="A484" s="70"/>
      <c r="B484" s="88"/>
      <c r="C484" s="256" t="s">
        <v>294</v>
      </c>
      <c r="D484" s="256"/>
      <c r="E484" s="256"/>
      <c r="F484" s="256"/>
      <c r="G484" s="256"/>
      <c r="H484" s="256"/>
      <c r="I484" s="256"/>
      <c r="J484" s="256"/>
      <c r="K484" s="256"/>
      <c r="L484" s="256"/>
      <c r="M484" s="256"/>
      <c r="N484" s="263"/>
      <c r="EZ484" s="47"/>
      <c r="FA484" s="56"/>
      <c r="FB484" s="56"/>
      <c r="FC484" s="56"/>
      <c r="FG484" s="56"/>
      <c r="FH484" s="64" t="s">
        <v>294</v>
      </c>
      <c r="FJ484" s="94"/>
      <c r="FK484" s="56"/>
    </row>
    <row r="485" spans="1:167" s="7" customFormat="1" ht="14.4" x14ac:dyDescent="0.3">
      <c r="A485" s="89"/>
      <c r="B485" s="58"/>
      <c r="C485" s="264" t="s">
        <v>159</v>
      </c>
      <c r="D485" s="264"/>
      <c r="E485" s="264"/>
      <c r="F485" s="264"/>
      <c r="G485" s="264"/>
      <c r="H485" s="264"/>
      <c r="I485" s="264"/>
      <c r="J485" s="264"/>
      <c r="K485" s="264"/>
      <c r="L485" s="264"/>
      <c r="M485" s="264"/>
      <c r="N485" s="265"/>
      <c r="EZ485" s="47"/>
      <c r="FA485" s="56"/>
      <c r="FB485" s="56"/>
      <c r="FC485" s="56"/>
      <c r="FG485" s="56"/>
      <c r="FI485" s="64" t="s">
        <v>159</v>
      </c>
      <c r="FJ485" s="94"/>
      <c r="FK485" s="56"/>
    </row>
    <row r="486" spans="1:167" s="7" customFormat="1" ht="14.4" x14ac:dyDescent="0.3">
      <c r="A486" s="89"/>
      <c r="B486" s="58"/>
      <c r="C486" s="264" t="s">
        <v>149</v>
      </c>
      <c r="D486" s="264"/>
      <c r="E486" s="264"/>
      <c r="F486" s="264"/>
      <c r="G486" s="264"/>
      <c r="H486" s="264"/>
      <c r="I486" s="264"/>
      <c r="J486" s="264"/>
      <c r="K486" s="264"/>
      <c r="L486" s="264"/>
      <c r="M486" s="264"/>
      <c r="N486" s="265"/>
      <c r="EZ486" s="47"/>
      <c r="FA486" s="56"/>
      <c r="FB486" s="56"/>
      <c r="FC486" s="56"/>
      <c r="FG486" s="56"/>
      <c r="FI486" s="64" t="s">
        <v>149</v>
      </c>
      <c r="FJ486" s="94"/>
      <c r="FK486" s="56"/>
    </row>
    <row r="487" spans="1:167" s="7" customFormat="1" ht="14.4" x14ac:dyDescent="0.3">
      <c r="A487" s="75"/>
      <c r="B487" s="76"/>
      <c r="C487" s="258" t="s">
        <v>114</v>
      </c>
      <c r="D487" s="258"/>
      <c r="E487" s="258"/>
      <c r="F487" s="50"/>
      <c r="G487" s="51"/>
      <c r="H487" s="51"/>
      <c r="I487" s="51"/>
      <c r="J487" s="54"/>
      <c r="K487" s="51"/>
      <c r="L487" s="84">
        <v>16503.3</v>
      </c>
      <c r="M487" s="72"/>
      <c r="N487" s="78">
        <v>156781.35</v>
      </c>
      <c r="EZ487" s="47"/>
      <c r="FA487" s="56"/>
      <c r="FB487" s="56"/>
      <c r="FC487" s="56"/>
      <c r="FG487" s="56" t="s">
        <v>114</v>
      </c>
      <c r="FJ487" s="94"/>
      <c r="FK487" s="56"/>
    </row>
    <row r="488" spans="1:167" s="7" customFormat="1" ht="20.399999999999999" x14ac:dyDescent="0.3">
      <c r="A488" s="48" t="s">
        <v>295</v>
      </c>
      <c r="B488" s="49" t="s">
        <v>157</v>
      </c>
      <c r="C488" s="258" t="s">
        <v>27</v>
      </c>
      <c r="D488" s="258"/>
      <c r="E488" s="258"/>
      <c r="F488" s="50" t="s">
        <v>6</v>
      </c>
      <c r="G488" s="51">
        <v>1</v>
      </c>
      <c r="H488" s="52">
        <v>1</v>
      </c>
      <c r="I488" s="52">
        <v>1</v>
      </c>
      <c r="J488" s="77">
        <v>421.93</v>
      </c>
      <c r="K488" s="90">
        <v>1.04236</v>
      </c>
      <c r="L488" s="77">
        <v>439.8</v>
      </c>
      <c r="M488" s="87">
        <v>9.5</v>
      </c>
      <c r="N488" s="78">
        <v>4178.1000000000004</v>
      </c>
      <c r="EZ488" s="47"/>
      <c r="FA488" s="56" t="s">
        <v>27</v>
      </c>
      <c r="FB488" s="56" t="s">
        <v>0</v>
      </c>
      <c r="FC488" s="56" t="s">
        <v>0</v>
      </c>
      <c r="FG488" s="56"/>
      <c r="FJ488" s="94"/>
      <c r="FK488" s="56"/>
    </row>
    <row r="489" spans="1:167" s="7" customFormat="1" ht="14.4" x14ac:dyDescent="0.3">
      <c r="A489" s="70"/>
      <c r="B489" s="88"/>
      <c r="C489" s="256" t="s">
        <v>296</v>
      </c>
      <c r="D489" s="256"/>
      <c r="E489" s="256"/>
      <c r="F489" s="256"/>
      <c r="G489" s="256"/>
      <c r="H489" s="256"/>
      <c r="I489" s="256"/>
      <c r="J489" s="256"/>
      <c r="K489" s="256"/>
      <c r="L489" s="256"/>
      <c r="M489" s="256"/>
      <c r="N489" s="263"/>
      <c r="EZ489" s="47"/>
      <c r="FA489" s="56"/>
      <c r="FB489" s="56"/>
      <c r="FC489" s="56"/>
      <c r="FG489" s="56"/>
      <c r="FH489" s="64" t="s">
        <v>296</v>
      </c>
      <c r="FJ489" s="94"/>
      <c r="FK489" s="56"/>
    </row>
    <row r="490" spans="1:167" s="7" customFormat="1" ht="14.4" x14ac:dyDescent="0.3">
      <c r="A490" s="89"/>
      <c r="B490" s="58"/>
      <c r="C490" s="264" t="s">
        <v>159</v>
      </c>
      <c r="D490" s="264"/>
      <c r="E490" s="264"/>
      <c r="F490" s="264"/>
      <c r="G490" s="264"/>
      <c r="H490" s="264"/>
      <c r="I490" s="264"/>
      <c r="J490" s="264"/>
      <c r="K490" s="264"/>
      <c r="L490" s="264"/>
      <c r="M490" s="264"/>
      <c r="N490" s="265"/>
      <c r="EZ490" s="47"/>
      <c r="FA490" s="56"/>
      <c r="FB490" s="56"/>
      <c r="FC490" s="56"/>
      <c r="FG490" s="56"/>
      <c r="FI490" s="64" t="s">
        <v>159</v>
      </c>
      <c r="FJ490" s="94"/>
      <c r="FK490" s="56"/>
    </row>
    <row r="491" spans="1:167" s="7" customFormat="1" ht="14.4" x14ac:dyDescent="0.3">
      <c r="A491" s="89"/>
      <c r="B491" s="58"/>
      <c r="C491" s="264" t="s">
        <v>149</v>
      </c>
      <c r="D491" s="264"/>
      <c r="E491" s="264"/>
      <c r="F491" s="264"/>
      <c r="G491" s="264"/>
      <c r="H491" s="264"/>
      <c r="I491" s="264"/>
      <c r="J491" s="264"/>
      <c r="K491" s="264"/>
      <c r="L491" s="264"/>
      <c r="M491" s="264"/>
      <c r="N491" s="265"/>
      <c r="EZ491" s="47"/>
      <c r="FA491" s="56"/>
      <c r="FB491" s="56"/>
      <c r="FC491" s="56"/>
      <c r="FG491" s="56"/>
      <c r="FI491" s="64" t="s">
        <v>149</v>
      </c>
      <c r="FJ491" s="94"/>
      <c r="FK491" s="56"/>
    </row>
    <row r="492" spans="1:167" s="7" customFormat="1" ht="14.4" x14ac:dyDescent="0.3">
      <c r="A492" s="75"/>
      <c r="B492" s="76"/>
      <c r="C492" s="258" t="s">
        <v>114</v>
      </c>
      <c r="D492" s="258"/>
      <c r="E492" s="258"/>
      <c r="F492" s="50"/>
      <c r="G492" s="51"/>
      <c r="H492" s="51"/>
      <c r="I492" s="51"/>
      <c r="J492" s="54"/>
      <c r="K492" s="51"/>
      <c r="L492" s="77">
        <v>439.8</v>
      </c>
      <c r="M492" s="72"/>
      <c r="N492" s="78">
        <v>4178.1000000000004</v>
      </c>
      <c r="EZ492" s="47"/>
      <c r="FA492" s="56"/>
      <c r="FB492" s="56"/>
      <c r="FC492" s="56"/>
      <c r="FG492" s="56" t="s">
        <v>114</v>
      </c>
      <c r="FJ492" s="94"/>
      <c r="FK492" s="56"/>
    </row>
    <row r="493" spans="1:167" s="7" customFormat="1" ht="30.6" x14ac:dyDescent="0.3">
      <c r="A493" s="48" t="s">
        <v>297</v>
      </c>
      <c r="B493" s="49" t="s">
        <v>235</v>
      </c>
      <c r="C493" s="258" t="s">
        <v>236</v>
      </c>
      <c r="D493" s="258"/>
      <c r="E493" s="258"/>
      <c r="F493" s="50" t="s">
        <v>237</v>
      </c>
      <c r="G493" s="51">
        <v>0.06</v>
      </c>
      <c r="H493" s="52">
        <v>1</v>
      </c>
      <c r="I493" s="91">
        <v>0.06</v>
      </c>
      <c r="J493" s="54"/>
      <c r="K493" s="51"/>
      <c r="L493" s="54"/>
      <c r="M493" s="51"/>
      <c r="N493" s="55"/>
      <c r="EZ493" s="47"/>
      <c r="FA493" s="56" t="s">
        <v>236</v>
      </c>
      <c r="FB493" s="56" t="s">
        <v>0</v>
      </c>
      <c r="FC493" s="56" t="s">
        <v>0</v>
      </c>
      <c r="FG493" s="56"/>
      <c r="FJ493" s="94"/>
      <c r="FK493" s="56"/>
    </row>
    <row r="494" spans="1:167" s="7" customFormat="1" ht="14.4" x14ac:dyDescent="0.3">
      <c r="A494" s="57"/>
      <c r="B494" s="58" t="s">
        <v>18</v>
      </c>
      <c r="C494" s="256" t="s">
        <v>104</v>
      </c>
      <c r="D494" s="256"/>
      <c r="E494" s="256"/>
      <c r="F494" s="59"/>
      <c r="G494" s="60"/>
      <c r="H494" s="60"/>
      <c r="I494" s="60"/>
      <c r="J494" s="79">
        <v>1183.68</v>
      </c>
      <c r="K494" s="60"/>
      <c r="L494" s="61">
        <v>71.02</v>
      </c>
      <c r="M494" s="62">
        <v>52.21</v>
      </c>
      <c r="N494" s="63">
        <v>3707.95</v>
      </c>
      <c r="EZ494" s="47"/>
      <c r="FA494" s="56"/>
      <c r="FB494" s="56"/>
      <c r="FC494" s="56"/>
      <c r="FD494" s="64" t="s">
        <v>104</v>
      </c>
      <c r="FG494" s="56"/>
      <c r="FJ494" s="94"/>
      <c r="FK494" s="56"/>
    </row>
    <row r="495" spans="1:167" s="7" customFormat="1" ht="14.4" x14ac:dyDescent="0.3">
      <c r="A495" s="57"/>
      <c r="B495" s="58" t="s">
        <v>115</v>
      </c>
      <c r="C495" s="256" t="s">
        <v>119</v>
      </c>
      <c r="D495" s="256"/>
      <c r="E495" s="256"/>
      <c r="F495" s="59"/>
      <c r="G495" s="60"/>
      <c r="H495" s="60"/>
      <c r="I495" s="60"/>
      <c r="J495" s="61">
        <v>946.33</v>
      </c>
      <c r="K495" s="60"/>
      <c r="L495" s="61">
        <v>56.78</v>
      </c>
      <c r="M495" s="62">
        <v>15.71</v>
      </c>
      <c r="N495" s="85">
        <v>892.01</v>
      </c>
      <c r="EZ495" s="47"/>
      <c r="FA495" s="56"/>
      <c r="FB495" s="56"/>
      <c r="FC495" s="56"/>
      <c r="FD495" s="64" t="s">
        <v>119</v>
      </c>
      <c r="FG495" s="56"/>
      <c r="FJ495" s="94"/>
      <c r="FK495" s="56"/>
    </row>
    <row r="496" spans="1:167" s="7" customFormat="1" ht="14.4" x14ac:dyDescent="0.3">
      <c r="A496" s="57"/>
      <c r="B496" s="58" t="s">
        <v>13</v>
      </c>
      <c r="C496" s="256" t="s">
        <v>120</v>
      </c>
      <c r="D496" s="256"/>
      <c r="E496" s="256"/>
      <c r="F496" s="59"/>
      <c r="G496" s="60"/>
      <c r="H496" s="60"/>
      <c r="I496" s="60"/>
      <c r="J496" s="61">
        <v>90.65</v>
      </c>
      <c r="K496" s="60"/>
      <c r="L496" s="61">
        <v>5.44</v>
      </c>
      <c r="M496" s="62">
        <v>52.21</v>
      </c>
      <c r="N496" s="85">
        <v>284.02</v>
      </c>
      <c r="EZ496" s="47"/>
      <c r="FA496" s="56"/>
      <c r="FB496" s="56"/>
      <c r="FC496" s="56"/>
      <c r="FD496" s="64" t="s">
        <v>120</v>
      </c>
      <c r="FG496" s="56"/>
      <c r="FJ496" s="94"/>
      <c r="FK496" s="56"/>
    </row>
    <row r="497" spans="1:167" s="7" customFormat="1" ht="14.4" x14ac:dyDescent="0.3">
      <c r="A497" s="57"/>
      <c r="B497" s="58" t="s">
        <v>16</v>
      </c>
      <c r="C497" s="256" t="s">
        <v>140</v>
      </c>
      <c r="D497" s="256"/>
      <c r="E497" s="256"/>
      <c r="F497" s="59"/>
      <c r="G497" s="60"/>
      <c r="H497" s="60"/>
      <c r="I497" s="60"/>
      <c r="J497" s="79">
        <v>8643.11</v>
      </c>
      <c r="K497" s="60"/>
      <c r="L497" s="61">
        <v>518.59</v>
      </c>
      <c r="M497" s="80">
        <v>9.5</v>
      </c>
      <c r="N497" s="63">
        <v>4926.6099999999997</v>
      </c>
      <c r="EZ497" s="47"/>
      <c r="FA497" s="56"/>
      <c r="FB497" s="56"/>
      <c r="FC497" s="56"/>
      <c r="FD497" s="64" t="s">
        <v>140</v>
      </c>
      <c r="FG497" s="56"/>
      <c r="FJ497" s="94"/>
      <c r="FK497" s="56"/>
    </row>
    <row r="498" spans="1:167" s="7" customFormat="1" ht="14.4" x14ac:dyDescent="0.3">
      <c r="A498" s="65"/>
      <c r="B498" s="58"/>
      <c r="C498" s="256" t="s">
        <v>105</v>
      </c>
      <c r="D498" s="256"/>
      <c r="E498" s="256"/>
      <c r="F498" s="59" t="s">
        <v>106</v>
      </c>
      <c r="G498" s="66">
        <v>137</v>
      </c>
      <c r="H498" s="60"/>
      <c r="I498" s="62">
        <v>8.2200000000000006</v>
      </c>
      <c r="J498" s="68"/>
      <c r="K498" s="60"/>
      <c r="L498" s="68"/>
      <c r="M498" s="60"/>
      <c r="N498" s="69"/>
      <c r="EZ498" s="47"/>
      <c r="FA498" s="56"/>
      <c r="FB498" s="56"/>
      <c r="FC498" s="56"/>
      <c r="FE498" s="64" t="s">
        <v>105</v>
      </c>
      <c r="FG498" s="56"/>
      <c r="FJ498" s="94"/>
      <c r="FK498" s="56"/>
    </row>
    <row r="499" spans="1:167" s="7" customFormat="1" ht="14.4" x14ac:dyDescent="0.3">
      <c r="A499" s="65"/>
      <c r="B499" s="58"/>
      <c r="C499" s="256" t="s">
        <v>121</v>
      </c>
      <c r="D499" s="256"/>
      <c r="E499" s="256"/>
      <c r="F499" s="59" t="s">
        <v>106</v>
      </c>
      <c r="G499" s="62">
        <v>8.01</v>
      </c>
      <c r="H499" s="60"/>
      <c r="I499" s="92">
        <v>0.48060000000000003</v>
      </c>
      <c r="J499" s="68"/>
      <c r="K499" s="60"/>
      <c r="L499" s="68"/>
      <c r="M499" s="60"/>
      <c r="N499" s="69"/>
      <c r="EZ499" s="47"/>
      <c r="FA499" s="56"/>
      <c r="FB499" s="56"/>
      <c r="FC499" s="56"/>
      <c r="FE499" s="64" t="s">
        <v>121</v>
      </c>
      <c r="FG499" s="56"/>
      <c r="FJ499" s="94"/>
      <c r="FK499" s="56"/>
    </row>
    <row r="500" spans="1:167" s="7" customFormat="1" ht="14.4" x14ac:dyDescent="0.3">
      <c r="A500" s="70"/>
      <c r="B500" s="58"/>
      <c r="C500" s="262" t="s">
        <v>107</v>
      </c>
      <c r="D500" s="262"/>
      <c r="E500" s="262"/>
      <c r="F500" s="71"/>
      <c r="G500" s="72"/>
      <c r="H500" s="72"/>
      <c r="I500" s="72"/>
      <c r="J500" s="83">
        <v>10773.12</v>
      </c>
      <c r="K500" s="72"/>
      <c r="L500" s="73">
        <v>646.39</v>
      </c>
      <c r="M500" s="72"/>
      <c r="N500" s="74">
        <v>9526.57</v>
      </c>
      <c r="EZ500" s="47"/>
      <c r="FA500" s="56"/>
      <c r="FB500" s="56"/>
      <c r="FC500" s="56"/>
      <c r="FF500" s="64" t="s">
        <v>107</v>
      </c>
      <c r="FG500" s="56"/>
      <c r="FJ500" s="94"/>
      <c r="FK500" s="56"/>
    </row>
    <row r="501" spans="1:167" s="7" customFormat="1" ht="14.4" x14ac:dyDescent="0.3">
      <c r="A501" s="65"/>
      <c r="B501" s="58"/>
      <c r="C501" s="256" t="s">
        <v>108</v>
      </c>
      <c r="D501" s="256"/>
      <c r="E501" s="256"/>
      <c r="F501" s="59"/>
      <c r="G501" s="60"/>
      <c r="H501" s="60"/>
      <c r="I501" s="60"/>
      <c r="J501" s="68"/>
      <c r="K501" s="60"/>
      <c r="L501" s="61">
        <v>76.459999999999994</v>
      </c>
      <c r="M501" s="60"/>
      <c r="N501" s="63">
        <v>3991.97</v>
      </c>
      <c r="EZ501" s="47"/>
      <c r="FA501" s="56"/>
      <c r="FB501" s="56"/>
      <c r="FC501" s="56"/>
      <c r="FE501" s="64" t="s">
        <v>108</v>
      </c>
      <c r="FG501" s="56"/>
      <c r="FJ501" s="94"/>
      <c r="FK501" s="56"/>
    </row>
    <row r="502" spans="1:167" s="7" customFormat="1" ht="14.4" x14ac:dyDescent="0.3">
      <c r="A502" s="65"/>
      <c r="B502" s="58" t="s">
        <v>238</v>
      </c>
      <c r="C502" s="256" t="s">
        <v>239</v>
      </c>
      <c r="D502" s="256"/>
      <c r="E502" s="256"/>
      <c r="F502" s="59" t="s">
        <v>111</v>
      </c>
      <c r="G502" s="66">
        <v>106</v>
      </c>
      <c r="H502" s="60"/>
      <c r="I502" s="66">
        <v>106</v>
      </c>
      <c r="J502" s="68"/>
      <c r="K502" s="60"/>
      <c r="L502" s="61">
        <v>81.05</v>
      </c>
      <c r="M502" s="60"/>
      <c r="N502" s="63">
        <v>4231.49</v>
      </c>
      <c r="EZ502" s="47"/>
      <c r="FA502" s="56"/>
      <c r="FB502" s="56"/>
      <c r="FC502" s="56"/>
      <c r="FE502" s="64" t="s">
        <v>239</v>
      </c>
      <c r="FG502" s="56"/>
      <c r="FJ502" s="94"/>
      <c r="FK502" s="56"/>
    </row>
    <row r="503" spans="1:167" s="7" customFormat="1" ht="20.399999999999999" x14ac:dyDescent="0.3">
      <c r="A503" s="65"/>
      <c r="B503" s="58" t="s">
        <v>240</v>
      </c>
      <c r="C503" s="256" t="s">
        <v>241</v>
      </c>
      <c r="D503" s="256"/>
      <c r="E503" s="256"/>
      <c r="F503" s="59" t="s">
        <v>111</v>
      </c>
      <c r="G503" s="66">
        <v>56</v>
      </c>
      <c r="H503" s="62">
        <v>0.85</v>
      </c>
      <c r="I503" s="80">
        <v>47.6</v>
      </c>
      <c r="J503" s="68"/>
      <c r="K503" s="60"/>
      <c r="L503" s="61">
        <v>36.39</v>
      </c>
      <c r="M503" s="60"/>
      <c r="N503" s="63">
        <v>1900.18</v>
      </c>
      <c r="EZ503" s="47"/>
      <c r="FA503" s="56"/>
      <c r="FB503" s="56"/>
      <c r="FC503" s="56"/>
      <c r="FE503" s="64" t="s">
        <v>241</v>
      </c>
      <c r="FG503" s="56"/>
      <c r="FJ503" s="94"/>
      <c r="FK503" s="56"/>
    </row>
    <row r="504" spans="1:167" s="7" customFormat="1" ht="14.4" x14ac:dyDescent="0.3">
      <c r="A504" s="75"/>
      <c r="B504" s="76"/>
      <c r="C504" s="258" t="s">
        <v>114</v>
      </c>
      <c r="D504" s="258"/>
      <c r="E504" s="258"/>
      <c r="F504" s="50"/>
      <c r="G504" s="51"/>
      <c r="H504" s="51"/>
      <c r="I504" s="51"/>
      <c r="J504" s="54"/>
      <c r="K504" s="51"/>
      <c r="L504" s="77">
        <v>763.83</v>
      </c>
      <c r="M504" s="72"/>
      <c r="N504" s="78">
        <v>15658.24</v>
      </c>
      <c r="EZ504" s="47"/>
      <c r="FA504" s="56"/>
      <c r="FB504" s="56"/>
      <c r="FC504" s="56"/>
      <c r="FG504" s="56" t="s">
        <v>114</v>
      </c>
      <c r="FJ504" s="94"/>
      <c r="FK504" s="56"/>
    </row>
    <row r="505" spans="1:167" s="7" customFormat="1" ht="20.399999999999999" x14ac:dyDescent="0.3">
      <c r="A505" s="48" t="s">
        <v>298</v>
      </c>
      <c r="B505" s="49" t="s">
        <v>243</v>
      </c>
      <c r="C505" s="258" t="s">
        <v>244</v>
      </c>
      <c r="D505" s="258"/>
      <c r="E505" s="258"/>
      <c r="F505" s="50" t="s">
        <v>162</v>
      </c>
      <c r="G505" s="51">
        <v>-2.9000000000000001E-2</v>
      </c>
      <c r="H505" s="52">
        <v>1</v>
      </c>
      <c r="I505" s="86">
        <v>-2.9000000000000001E-2</v>
      </c>
      <c r="J505" s="84">
        <v>9727.3700000000008</v>
      </c>
      <c r="K505" s="51"/>
      <c r="L505" s="77">
        <v>-282.08999999999997</v>
      </c>
      <c r="M505" s="87">
        <v>9.5</v>
      </c>
      <c r="N505" s="78">
        <v>-2679.86</v>
      </c>
      <c r="EZ505" s="47"/>
      <c r="FA505" s="56" t="s">
        <v>244</v>
      </c>
      <c r="FB505" s="56" t="s">
        <v>0</v>
      </c>
      <c r="FC505" s="56" t="s">
        <v>0</v>
      </c>
      <c r="FG505" s="56"/>
      <c r="FJ505" s="94"/>
      <c r="FK505" s="56"/>
    </row>
    <row r="506" spans="1:167" s="7" customFormat="1" ht="14.4" x14ac:dyDescent="0.3">
      <c r="A506" s="75"/>
      <c r="B506" s="76"/>
      <c r="C506" s="258" t="s">
        <v>114</v>
      </c>
      <c r="D506" s="258"/>
      <c r="E506" s="258"/>
      <c r="F506" s="50"/>
      <c r="G506" s="51"/>
      <c r="H506" s="51"/>
      <c r="I506" s="51"/>
      <c r="J506" s="54"/>
      <c r="K506" s="51"/>
      <c r="L506" s="77">
        <v>-282.08999999999997</v>
      </c>
      <c r="M506" s="72"/>
      <c r="N506" s="78">
        <v>-2679.86</v>
      </c>
      <c r="EZ506" s="47"/>
      <c r="FA506" s="56"/>
      <c r="FB506" s="56"/>
      <c r="FC506" s="56"/>
      <c r="FG506" s="56" t="s">
        <v>114</v>
      </c>
      <c r="FJ506" s="94"/>
      <c r="FK506" s="56"/>
    </row>
    <row r="507" spans="1:167" s="7" customFormat="1" ht="20.399999999999999" x14ac:dyDescent="0.3">
      <c r="A507" s="48" t="s">
        <v>299</v>
      </c>
      <c r="B507" s="49" t="s">
        <v>7</v>
      </c>
      <c r="C507" s="258" t="s">
        <v>246</v>
      </c>
      <c r="D507" s="258"/>
      <c r="E507" s="258"/>
      <c r="F507" s="50" t="s">
        <v>8</v>
      </c>
      <c r="G507" s="51">
        <v>0.36</v>
      </c>
      <c r="H507" s="52">
        <v>1</v>
      </c>
      <c r="I507" s="91">
        <v>0.36</v>
      </c>
      <c r="J507" s="84">
        <v>37646.32</v>
      </c>
      <c r="K507" s="90">
        <v>1.04236</v>
      </c>
      <c r="L507" s="84">
        <v>14126.77</v>
      </c>
      <c r="M507" s="87">
        <v>9.5</v>
      </c>
      <c r="N507" s="78">
        <v>134204.32</v>
      </c>
      <c r="EZ507" s="47"/>
      <c r="FA507" s="56" t="s">
        <v>246</v>
      </c>
      <c r="FB507" s="56" t="s">
        <v>0</v>
      </c>
      <c r="FC507" s="56" t="s">
        <v>0</v>
      </c>
      <c r="FG507" s="56"/>
      <c r="FJ507" s="94"/>
      <c r="FK507" s="56"/>
    </row>
    <row r="508" spans="1:167" s="7" customFormat="1" ht="14.4" x14ac:dyDescent="0.3">
      <c r="A508" s="70"/>
      <c r="B508" s="88"/>
      <c r="C508" s="256" t="s">
        <v>170</v>
      </c>
      <c r="D508" s="256"/>
      <c r="E508" s="256"/>
      <c r="F508" s="256"/>
      <c r="G508" s="256"/>
      <c r="H508" s="256"/>
      <c r="I508" s="256"/>
      <c r="J508" s="256"/>
      <c r="K508" s="256"/>
      <c r="L508" s="256"/>
      <c r="M508" s="256"/>
      <c r="N508" s="263"/>
      <c r="EZ508" s="47"/>
      <c r="FA508" s="56"/>
      <c r="FB508" s="56"/>
      <c r="FC508" s="56"/>
      <c r="FG508" s="56"/>
      <c r="FH508" s="64" t="s">
        <v>170</v>
      </c>
      <c r="FJ508" s="94"/>
      <c r="FK508" s="56"/>
    </row>
    <row r="509" spans="1:167" s="7" customFormat="1" ht="14.4" x14ac:dyDescent="0.3">
      <c r="A509" s="89"/>
      <c r="B509" s="58"/>
      <c r="C509" s="264" t="s">
        <v>159</v>
      </c>
      <c r="D509" s="264"/>
      <c r="E509" s="264"/>
      <c r="F509" s="264"/>
      <c r="G509" s="264"/>
      <c r="H509" s="264"/>
      <c r="I509" s="264"/>
      <c r="J509" s="264"/>
      <c r="K509" s="264"/>
      <c r="L509" s="264"/>
      <c r="M509" s="264"/>
      <c r="N509" s="265"/>
      <c r="EZ509" s="47"/>
      <c r="FA509" s="56"/>
      <c r="FB509" s="56"/>
      <c r="FC509" s="56"/>
      <c r="FG509" s="56"/>
      <c r="FI509" s="64" t="s">
        <v>159</v>
      </c>
      <c r="FJ509" s="94"/>
      <c r="FK509" s="56"/>
    </row>
    <row r="510" spans="1:167" s="7" customFormat="1" ht="14.4" x14ac:dyDescent="0.3">
      <c r="A510" s="89"/>
      <c r="B510" s="58"/>
      <c r="C510" s="264" t="s">
        <v>149</v>
      </c>
      <c r="D510" s="264"/>
      <c r="E510" s="264"/>
      <c r="F510" s="264"/>
      <c r="G510" s="264"/>
      <c r="H510" s="264"/>
      <c r="I510" s="264"/>
      <c r="J510" s="264"/>
      <c r="K510" s="264"/>
      <c r="L510" s="264"/>
      <c r="M510" s="264"/>
      <c r="N510" s="265"/>
      <c r="EZ510" s="47"/>
      <c r="FA510" s="56"/>
      <c r="FB510" s="56"/>
      <c r="FC510" s="56"/>
      <c r="FG510" s="56"/>
      <c r="FI510" s="64" t="s">
        <v>149</v>
      </c>
      <c r="FJ510" s="94"/>
      <c r="FK510" s="56"/>
    </row>
    <row r="511" spans="1:167" s="7" customFormat="1" ht="14.4" x14ac:dyDescent="0.3">
      <c r="A511" s="75"/>
      <c r="B511" s="76"/>
      <c r="C511" s="258" t="s">
        <v>114</v>
      </c>
      <c r="D511" s="258"/>
      <c r="E511" s="258"/>
      <c r="F511" s="50"/>
      <c r="G511" s="51"/>
      <c r="H511" s="51"/>
      <c r="I511" s="51"/>
      <c r="J511" s="54"/>
      <c r="K511" s="51"/>
      <c r="L511" s="84">
        <v>14126.77</v>
      </c>
      <c r="M511" s="72"/>
      <c r="N511" s="78">
        <v>134204.32</v>
      </c>
      <c r="EZ511" s="47"/>
      <c r="FA511" s="56"/>
      <c r="FB511" s="56"/>
      <c r="FC511" s="56"/>
      <c r="FG511" s="56" t="s">
        <v>114</v>
      </c>
      <c r="FJ511" s="94"/>
      <c r="FK511" s="56"/>
    </row>
    <row r="512" spans="1:167" s="7" customFormat="1" ht="20.399999999999999" x14ac:dyDescent="0.3">
      <c r="A512" s="48" t="s">
        <v>300</v>
      </c>
      <c r="B512" s="49" t="s">
        <v>7</v>
      </c>
      <c r="C512" s="258" t="s">
        <v>164</v>
      </c>
      <c r="D512" s="258"/>
      <c r="E512" s="258"/>
      <c r="F512" s="50" t="s">
        <v>8</v>
      </c>
      <c r="G512" s="51">
        <v>2.9000000000000001E-2</v>
      </c>
      <c r="H512" s="52">
        <v>1</v>
      </c>
      <c r="I512" s="86">
        <v>2.9000000000000001E-2</v>
      </c>
      <c r="J512" s="84">
        <v>27894.74</v>
      </c>
      <c r="K512" s="90">
        <v>1.04236</v>
      </c>
      <c r="L512" s="77">
        <v>843.21</v>
      </c>
      <c r="M512" s="87">
        <v>9.5</v>
      </c>
      <c r="N512" s="78">
        <v>8010.5</v>
      </c>
      <c r="EZ512" s="47"/>
      <c r="FA512" s="56" t="s">
        <v>164</v>
      </c>
      <c r="FB512" s="56" t="s">
        <v>0</v>
      </c>
      <c r="FC512" s="56" t="s">
        <v>0</v>
      </c>
      <c r="FG512" s="56"/>
      <c r="FJ512" s="94"/>
      <c r="FK512" s="56"/>
    </row>
    <row r="513" spans="1:167" s="7" customFormat="1" ht="14.4" x14ac:dyDescent="0.3">
      <c r="A513" s="70"/>
      <c r="B513" s="88"/>
      <c r="C513" s="256" t="s">
        <v>165</v>
      </c>
      <c r="D513" s="256"/>
      <c r="E513" s="256"/>
      <c r="F513" s="256"/>
      <c r="G513" s="256"/>
      <c r="H513" s="256"/>
      <c r="I513" s="256"/>
      <c r="J513" s="256"/>
      <c r="K513" s="256"/>
      <c r="L513" s="256"/>
      <c r="M513" s="256"/>
      <c r="N513" s="263"/>
      <c r="EZ513" s="47"/>
      <c r="FA513" s="56"/>
      <c r="FB513" s="56"/>
      <c r="FC513" s="56"/>
      <c r="FG513" s="56"/>
      <c r="FH513" s="64" t="s">
        <v>165</v>
      </c>
      <c r="FJ513" s="94"/>
      <c r="FK513" s="56"/>
    </row>
    <row r="514" spans="1:167" s="7" customFormat="1" ht="14.4" x14ac:dyDescent="0.3">
      <c r="A514" s="89"/>
      <c r="B514" s="58"/>
      <c r="C514" s="264" t="s">
        <v>159</v>
      </c>
      <c r="D514" s="264"/>
      <c r="E514" s="264"/>
      <c r="F514" s="264"/>
      <c r="G514" s="264"/>
      <c r="H514" s="264"/>
      <c r="I514" s="264"/>
      <c r="J514" s="264"/>
      <c r="K514" s="264"/>
      <c r="L514" s="264"/>
      <c r="M514" s="264"/>
      <c r="N514" s="265"/>
      <c r="EZ514" s="47"/>
      <c r="FA514" s="56"/>
      <c r="FB514" s="56"/>
      <c r="FC514" s="56"/>
      <c r="FG514" s="56"/>
      <c r="FI514" s="64" t="s">
        <v>159</v>
      </c>
      <c r="FJ514" s="94"/>
      <c r="FK514" s="56"/>
    </row>
    <row r="515" spans="1:167" s="7" customFormat="1" ht="14.4" x14ac:dyDescent="0.3">
      <c r="A515" s="89"/>
      <c r="B515" s="58"/>
      <c r="C515" s="264" t="s">
        <v>149</v>
      </c>
      <c r="D515" s="264"/>
      <c r="E515" s="264"/>
      <c r="F515" s="264"/>
      <c r="G515" s="264"/>
      <c r="H515" s="264"/>
      <c r="I515" s="264"/>
      <c r="J515" s="264"/>
      <c r="K515" s="264"/>
      <c r="L515" s="264"/>
      <c r="M515" s="264"/>
      <c r="N515" s="265"/>
      <c r="EZ515" s="47"/>
      <c r="FA515" s="56"/>
      <c r="FB515" s="56"/>
      <c r="FC515" s="56"/>
      <c r="FG515" s="56"/>
      <c r="FI515" s="64" t="s">
        <v>149</v>
      </c>
      <c r="FJ515" s="94"/>
      <c r="FK515" s="56"/>
    </row>
    <row r="516" spans="1:167" s="7" customFormat="1" ht="14.4" x14ac:dyDescent="0.3">
      <c r="A516" s="75"/>
      <c r="B516" s="76"/>
      <c r="C516" s="258" t="s">
        <v>114</v>
      </c>
      <c r="D516" s="258"/>
      <c r="E516" s="258"/>
      <c r="F516" s="50"/>
      <c r="G516" s="51"/>
      <c r="H516" s="51"/>
      <c r="I516" s="51"/>
      <c r="J516" s="54"/>
      <c r="K516" s="51"/>
      <c r="L516" s="77">
        <v>843.21</v>
      </c>
      <c r="M516" s="72"/>
      <c r="N516" s="78">
        <v>8010.5</v>
      </c>
      <c r="EZ516" s="47"/>
      <c r="FA516" s="56"/>
      <c r="FB516" s="56"/>
      <c r="FC516" s="56"/>
      <c r="FG516" s="56" t="s">
        <v>114</v>
      </c>
      <c r="FJ516" s="94"/>
      <c r="FK516" s="56"/>
    </row>
    <row r="517" spans="1:167" s="7" customFormat="1" ht="30.6" x14ac:dyDescent="0.3">
      <c r="A517" s="48" t="s">
        <v>301</v>
      </c>
      <c r="B517" s="49" t="s">
        <v>302</v>
      </c>
      <c r="C517" s="258" t="s">
        <v>303</v>
      </c>
      <c r="D517" s="258"/>
      <c r="E517" s="258"/>
      <c r="F517" s="50" t="s">
        <v>190</v>
      </c>
      <c r="G517" s="51">
        <v>1.3299999999999999E-2</v>
      </c>
      <c r="H517" s="52">
        <v>1</v>
      </c>
      <c r="I517" s="53">
        <v>1.3299999999999999E-2</v>
      </c>
      <c r="J517" s="54"/>
      <c r="K517" s="51"/>
      <c r="L517" s="54"/>
      <c r="M517" s="51"/>
      <c r="N517" s="55"/>
      <c r="EZ517" s="47"/>
      <c r="FA517" s="56" t="s">
        <v>303</v>
      </c>
      <c r="FB517" s="56" t="s">
        <v>0</v>
      </c>
      <c r="FC517" s="56" t="s">
        <v>0</v>
      </c>
      <c r="FG517" s="56"/>
      <c r="FJ517" s="94"/>
      <c r="FK517" s="56"/>
    </row>
    <row r="518" spans="1:167" s="7" customFormat="1" ht="14.4" x14ac:dyDescent="0.3">
      <c r="A518" s="57"/>
      <c r="B518" s="58" t="s">
        <v>18</v>
      </c>
      <c r="C518" s="256" t="s">
        <v>104</v>
      </c>
      <c r="D518" s="256"/>
      <c r="E518" s="256"/>
      <c r="F518" s="59"/>
      <c r="G518" s="60"/>
      <c r="H518" s="60"/>
      <c r="I518" s="60"/>
      <c r="J518" s="79">
        <v>1107.95</v>
      </c>
      <c r="K518" s="60"/>
      <c r="L518" s="61">
        <v>14.74</v>
      </c>
      <c r="M518" s="62">
        <v>52.21</v>
      </c>
      <c r="N518" s="85">
        <v>769.58</v>
      </c>
      <c r="EZ518" s="47"/>
      <c r="FA518" s="56"/>
      <c r="FB518" s="56"/>
      <c r="FC518" s="56"/>
      <c r="FD518" s="64" t="s">
        <v>104</v>
      </c>
      <c r="FG518" s="56"/>
      <c r="FJ518" s="94"/>
      <c r="FK518" s="56"/>
    </row>
    <row r="519" spans="1:167" s="7" customFormat="1" ht="14.4" x14ac:dyDescent="0.3">
      <c r="A519" s="57"/>
      <c r="B519" s="58" t="s">
        <v>115</v>
      </c>
      <c r="C519" s="256" t="s">
        <v>119</v>
      </c>
      <c r="D519" s="256"/>
      <c r="E519" s="256"/>
      <c r="F519" s="59"/>
      <c r="G519" s="60"/>
      <c r="H519" s="60"/>
      <c r="I519" s="60"/>
      <c r="J519" s="79">
        <v>12533.99</v>
      </c>
      <c r="K519" s="60"/>
      <c r="L519" s="61">
        <v>166.7</v>
      </c>
      <c r="M519" s="62">
        <v>15.71</v>
      </c>
      <c r="N519" s="63">
        <v>2618.86</v>
      </c>
      <c r="EZ519" s="47"/>
      <c r="FA519" s="56"/>
      <c r="FB519" s="56"/>
      <c r="FC519" s="56"/>
      <c r="FD519" s="64" t="s">
        <v>119</v>
      </c>
      <c r="FG519" s="56"/>
      <c r="FJ519" s="94"/>
      <c r="FK519" s="56"/>
    </row>
    <row r="520" spans="1:167" s="7" customFormat="1" ht="14.4" x14ac:dyDescent="0.3">
      <c r="A520" s="57"/>
      <c r="B520" s="58" t="s">
        <v>13</v>
      </c>
      <c r="C520" s="256" t="s">
        <v>120</v>
      </c>
      <c r="D520" s="256"/>
      <c r="E520" s="256"/>
      <c r="F520" s="59"/>
      <c r="G520" s="60"/>
      <c r="H520" s="60"/>
      <c r="I520" s="60"/>
      <c r="J520" s="61">
        <v>820.22</v>
      </c>
      <c r="K520" s="60"/>
      <c r="L520" s="61">
        <v>10.91</v>
      </c>
      <c r="M520" s="62">
        <v>52.21</v>
      </c>
      <c r="N520" s="85">
        <v>569.61</v>
      </c>
      <c r="EZ520" s="47"/>
      <c r="FA520" s="56"/>
      <c r="FB520" s="56"/>
      <c r="FC520" s="56"/>
      <c r="FD520" s="64" t="s">
        <v>120</v>
      </c>
      <c r="FG520" s="56"/>
      <c r="FJ520" s="94"/>
      <c r="FK520" s="56"/>
    </row>
    <row r="521" spans="1:167" s="7" customFormat="1" ht="14.4" x14ac:dyDescent="0.3">
      <c r="A521" s="57"/>
      <c r="B521" s="58" t="s">
        <v>16</v>
      </c>
      <c r="C521" s="256" t="s">
        <v>140</v>
      </c>
      <c r="D521" s="256"/>
      <c r="E521" s="256"/>
      <c r="F521" s="59"/>
      <c r="G521" s="60"/>
      <c r="H521" s="60"/>
      <c r="I521" s="60"/>
      <c r="J521" s="79">
        <v>230267.7</v>
      </c>
      <c r="K521" s="60"/>
      <c r="L521" s="79">
        <v>3062.56</v>
      </c>
      <c r="M521" s="80">
        <v>9.5</v>
      </c>
      <c r="N521" s="63">
        <v>29094.32</v>
      </c>
      <c r="EZ521" s="47"/>
      <c r="FA521" s="56"/>
      <c r="FB521" s="56"/>
      <c r="FC521" s="56"/>
      <c r="FD521" s="64" t="s">
        <v>140</v>
      </c>
      <c r="FG521" s="56"/>
      <c r="FJ521" s="94"/>
      <c r="FK521" s="56"/>
    </row>
    <row r="522" spans="1:167" s="7" customFormat="1" ht="14.4" x14ac:dyDescent="0.3">
      <c r="A522" s="65"/>
      <c r="B522" s="58"/>
      <c r="C522" s="256" t="s">
        <v>105</v>
      </c>
      <c r="D522" s="256"/>
      <c r="E522" s="256"/>
      <c r="F522" s="59" t="s">
        <v>106</v>
      </c>
      <c r="G522" s="62">
        <v>134.46</v>
      </c>
      <c r="H522" s="60"/>
      <c r="I522" s="82">
        <v>1.7883180000000001</v>
      </c>
      <c r="J522" s="68"/>
      <c r="K522" s="60"/>
      <c r="L522" s="68"/>
      <c r="M522" s="60"/>
      <c r="N522" s="69"/>
      <c r="EZ522" s="47"/>
      <c r="FA522" s="56"/>
      <c r="FB522" s="56"/>
      <c r="FC522" s="56"/>
      <c r="FE522" s="64" t="s">
        <v>105</v>
      </c>
      <c r="FG522" s="56"/>
      <c r="FJ522" s="94"/>
      <c r="FK522" s="56"/>
    </row>
    <row r="523" spans="1:167" s="7" customFormat="1" ht="14.4" x14ac:dyDescent="0.3">
      <c r="A523" s="65"/>
      <c r="B523" s="58"/>
      <c r="C523" s="256" t="s">
        <v>121</v>
      </c>
      <c r="D523" s="256"/>
      <c r="E523" s="256"/>
      <c r="F523" s="59" t="s">
        <v>106</v>
      </c>
      <c r="G523" s="62">
        <v>54.89</v>
      </c>
      <c r="H523" s="60"/>
      <c r="I523" s="82">
        <v>0.73003700000000005</v>
      </c>
      <c r="J523" s="68"/>
      <c r="K523" s="60"/>
      <c r="L523" s="68"/>
      <c r="M523" s="60"/>
      <c r="N523" s="69"/>
      <c r="EZ523" s="47"/>
      <c r="FA523" s="56"/>
      <c r="FB523" s="56"/>
      <c r="FC523" s="56"/>
      <c r="FE523" s="64" t="s">
        <v>121</v>
      </c>
      <c r="FG523" s="56"/>
      <c r="FJ523" s="94"/>
      <c r="FK523" s="56"/>
    </row>
    <row r="524" spans="1:167" s="7" customFormat="1" ht="14.4" x14ac:dyDescent="0.3">
      <c r="A524" s="70"/>
      <c r="B524" s="58"/>
      <c r="C524" s="262" t="s">
        <v>107</v>
      </c>
      <c r="D524" s="262"/>
      <c r="E524" s="262"/>
      <c r="F524" s="71"/>
      <c r="G524" s="72"/>
      <c r="H524" s="72"/>
      <c r="I524" s="72"/>
      <c r="J524" s="83">
        <v>243909.64</v>
      </c>
      <c r="K524" s="72"/>
      <c r="L524" s="83">
        <v>3244</v>
      </c>
      <c r="M524" s="72"/>
      <c r="N524" s="74">
        <v>32482.76</v>
      </c>
      <c r="EZ524" s="47"/>
      <c r="FA524" s="56"/>
      <c r="FB524" s="56"/>
      <c r="FC524" s="56"/>
      <c r="FF524" s="64" t="s">
        <v>107</v>
      </c>
      <c r="FG524" s="56"/>
      <c r="FJ524" s="94"/>
      <c r="FK524" s="56"/>
    </row>
    <row r="525" spans="1:167" s="7" customFormat="1" ht="14.4" x14ac:dyDescent="0.3">
      <c r="A525" s="65"/>
      <c r="B525" s="58"/>
      <c r="C525" s="256" t="s">
        <v>108</v>
      </c>
      <c r="D525" s="256"/>
      <c r="E525" s="256"/>
      <c r="F525" s="59"/>
      <c r="G525" s="60"/>
      <c r="H525" s="60"/>
      <c r="I525" s="60"/>
      <c r="J525" s="68"/>
      <c r="K525" s="60"/>
      <c r="L525" s="61">
        <v>25.65</v>
      </c>
      <c r="M525" s="60"/>
      <c r="N525" s="63">
        <v>1339.19</v>
      </c>
      <c r="EZ525" s="47"/>
      <c r="FA525" s="56"/>
      <c r="FB525" s="56"/>
      <c r="FC525" s="56"/>
      <c r="FE525" s="64" t="s">
        <v>108</v>
      </c>
      <c r="FG525" s="56"/>
      <c r="FJ525" s="94"/>
      <c r="FK525" s="56"/>
    </row>
    <row r="526" spans="1:167" s="7" customFormat="1" ht="20.399999999999999" x14ac:dyDescent="0.3">
      <c r="A526" s="65"/>
      <c r="B526" s="58" t="s">
        <v>122</v>
      </c>
      <c r="C526" s="256" t="s">
        <v>123</v>
      </c>
      <c r="D526" s="256"/>
      <c r="E526" s="256"/>
      <c r="F526" s="59" t="s">
        <v>111</v>
      </c>
      <c r="G526" s="66">
        <v>109</v>
      </c>
      <c r="H526" s="60"/>
      <c r="I526" s="66">
        <v>109</v>
      </c>
      <c r="J526" s="68"/>
      <c r="K526" s="60"/>
      <c r="L526" s="61">
        <v>27.96</v>
      </c>
      <c r="M526" s="60"/>
      <c r="N526" s="63">
        <v>1459.72</v>
      </c>
      <c r="EZ526" s="47"/>
      <c r="FA526" s="56"/>
      <c r="FB526" s="56"/>
      <c r="FC526" s="56"/>
      <c r="FE526" s="64" t="s">
        <v>123</v>
      </c>
      <c r="FG526" s="56"/>
      <c r="FJ526" s="94"/>
      <c r="FK526" s="56"/>
    </row>
    <row r="527" spans="1:167" s="7" customFormat="1" ht="40.799999999999997" x14ac:dyDescent="0.3">
      <c r="A527" s="65"/>
      <c r="B527" s="58" t="s">
        <v>124</v>
      </c>
      <c r="C527" s="256" t="s">
        <v>125</v>
      </c>
      <c r="D527" s="256"/>
      <c r="E527" s="256"/>
      <c r="F527" s="59" t="s">
        <v>111</v>
      </c>
      <c r="G527" s="66">
        <v>65</v>
      </c>
      <c r="H527" s="62">
        <v>0.85</v>
      </c>
      <c r="I527" s="62">
        <v>55.25</v>
      </c>
      <c r="J527" s="68"/>
      <c r="K527" s="60"/>
      <c r="L527" s="61">
        <v>14.17</v>
      </c>
      <c r="M527" s="60"/>
      <c r="N527" s="85">
        <v>739.9</v>
      </c>
      <c r="EZ527" s="47"/>
      <c r="FA527" s="56"/>
      <c r="FB527" s="56"/>
      <c r="FC527" s="56"/>
      <c r="FE527" s="64" t="s">
        <v>125</v>
      </c>
      <c r="FG527" s="56"/>
      <c r="FJ527" s="94"/>
      <c r="FK527" s="56"/>
    </row>
    <row r="528" spans="1:167" s="7" customFormat="1" ht="14.4" x14ac:dyDescent="0.3">
      <c r="A528" s="75"/>
      <c r="B528" s="76"/>
      <c r="C528" s="258" t="s">
        <v>114</v>
      </c>
      <c r="D528" s="258"/>
      <c r="E528" s="258"/>
      <c r="F528" s="50"/>
      <c r="G528" s="51"/>
      <c r="H528" s="51"/>
      <c r="I528" s="51"/>
      <c r="J528" s="54"/>
      <c r="K528" s="51"/>
      <c r="L528" s="84">
        <v>3286.13</v>
      </c>
      <c r="M528" s="72"/>
      <c r="N528" s="78">
        <v>34682.379999999997</v>
      </c>
      <c r="EZ528" s="47"/>
      <c r="FA528" s="56"/>
      <c r="FB528" s="56"/>
      <c r="FC528" s="56"/>
      <c r="FG528" s="56" t="s">
        <v>114</v>
      </c>
      <c r="FJ528" s="94"/>
      <c r="FK528" s="56"/>
    </row>
    <row r="529" spans="1:167" s="7" customFormat="1" ht="14.4" x14ac:dyDescent="0.3">
      <c r="A529" s="259" t="s">
        <v>191</v>
      </c>
      <c r="B529" s="260"/>
      <c r="C529" s="260"/>
      <c r="D529" s="260"/>
      <c r="E529" s="260"/>
      <c r="F529" s="260"/>
      <c r="G529" s="260"/>
      <c r="H529" s="260"/>
      <c r="I529" s="260"/>
      <c r="J529" s="260"/>
      <c r="K529" s="260"/>
      <c r="L529" s="260"/>
      <c r="M529" s="260"/>
      <c r="N529" s="261"/>
      <c r="EZ529" s="47"/>
      <c r="FA529" s="56"/>
      <c r="FB529" s="56"/>
      <c r="FC529" s="56"/>
      <c r="FG529" s="56"/>
      <c r="FJ529" s="94" t="s">
        <v>191</v>
      </c>
      <c r="FK529" s="56"/>
    </row>
    <row r="530" spans="1:167" s="7" customFormat="1" ht="51" x14ac:dyDescent="0.3">
      <c r="A530" s="48" t="s">
        <v>304</v>
      </c>
      <c r="B530" s="49" t="s">
        <v>193</v>
      </c>
      <c r="C530" s="258" t="s">
        <v>194</v>
      </c>
      <c r="D530" s="258"/>
      <c r="E530" s="258"/>
      <c r="F530" s="50" t="s">
        <v>195</v>
      </c>
      <c r="G530" s="51">
        <v>45.2</v>
      </c>
      <c r="H530" s="52">
        <v>1</v>
      </c>
      <c r="I530" s="87">
        <v>45.2</v>
      </c>
      <c r="J530" s="77">
        <v>3.28</v>
      </c>
      <c r="K530" s="51"/>
      <c r="L530" s="77">
        <v>148.26</v>
      </c>
      <c r="M530" s="91">
        <v>15.71</v>
      </c>
      <c r="N530" s="78">
        <v>2329.16</v>
      </c>
      <c r="EZ530" s="47"/>
      <c r="FA530" s="56" t="s">
        <v>194</v>
      </c>
      <c r="FB530" s="56" t="s">
        <v>0</v>
      </c>
      <c r="FC530" s="56" t="s">
        <v>0</v>
      </c>
      <c r="FG530" s="56"/>
      <c r="FJ530" s="94"/>
      <c r="FK530" s="56"/>
    </row>
    <row r="531" spans="1:167" s="7" customFormat="1" ht="14.4" x14ac:dyDescent="0.3">
      <c r="A531" s="75"/>
      <c r="B531" s="76"/>
      <c r="C531" s="258" t="s">
        <v>114</v>
      </c>
      <c r="D531" s="258"/>
      <c r="E531" s="258"/>
      <c r="F531" s="50"/>
      <c r="G531" s="51"/>
      <c r="H531" s="51"/>
      <c r="I531" s="51"/>
      <c r="J531" s="54"/>
      <c r="K531" s="51"/>
      <c r="L531" s="77">
        <v>148.26</v>
      </c>
      <c r="M531" s="72"/>
      <c r="N531" s="78">
        <v>2329.16</v>
      </c>
      <c r="EZ531" s="47"/>
      <c r="FA531" s="56"/>
      <c r="FB531" s="56"/>
      <c r="FC531" s="56"/>
      <c r="FG531" s="56" t="s">
        <v>114</v>
      </c>
      <c r="FJ531" s="94"/>
      <c r="FK531" s="56"/>
    </row>
    <row r="532" spans="1:167" s="7" customFormat="1" ht="51" x14ac:dyDescent="0.3">
      <c r="A532" s="48" t="s">
        <v>305</v>
      </c>
      <c r="B532" s="49" t="s">
        <v>197</v>
      </c>
      <c r="C532" s="258" t="s">
        <v>250</v>
      </c>
      <c r="D532" s="258"/>
      <c r="E532" s="258"/>
      <c r="F532" s="50" t="s">
        <v>195</v>
      </c>
      <c r="G532" s="51">
        <v>9.9</v>
      </c>
      <c r="H532" s="52">
        <v>1</v>
      </c>
      <c r="I532" s="87">
        <v>9.9</v>
      </c>
      <c r="J532" s="77">
        <v>8.39</v>
      </c>
      <c r="K532" s="51"/>
      <c r="L532" s="77">
        <v>83.06</v>
      </c>
      <c r="M532" s="91">
        <v>15.71</v>
      </c>
      <c r="N532" s="78">
        <v>1304.8699999999999</v>
      </c>
      <c r="EZ532" s="47"/>
      <c r="FA532" s="56" t="s">
        <v>250</v>
      </c>
      <c r="FB532" s="56" t="s">
        <v>0</v>
      </c>
      <c r="FC532" s="56" t="s">
        <v>0</v>
      </c>
      <c r="FG532" s="56"/>
      <c r="FJ532" s="94"/>
      <c r="FK532" s="56"/>
    </row>
    <row r="533" spans="1:167" s="7" customFormat="1" ht="14.4" x14ac:dyDescent="0.3">
      <c r="A533" s="75"/>
      <c r="B533" s="76"/>
      <c r="C533" s="258" t="s">
        <v>114</v>
      </c>
      <c r="D533" s="258"/>
      <c r="E533" s="258"/>
      <c r="F533" s="50"/>
      <c r="G533" s="51"/>
      <c r="H533" s="51"/>
      <c r="I533" s="51"/>
      <c r="J533" s="54"/>
      <c r="K533" s="51"/>
      <c r="L533" s="77">
        <v>83.06</v>
      </c>
      <c r="M533" s="72"/>
      <c r="N533" s="78">
        <v>1304.8699999999999</v>
      </c>
      <c r="EZ533" s="47"/>
      <c r="FA533" s="56"/>
      <c r="FB533" s="56"/>
      <c r="FC533" s="56"/>
      <c r="FG533" s="56" t="s">
        <v>114</v>
      </c>
      <c r="FJ533" s="94"/>
      <c r="FK533" s="56"/>
    </row>
    <row r="534" spans="1:167" s="7" customFormat="1" ht="40.799999999999997" x14ac:dyDescent="0.3">
      <c r="A534" s="48" t="s">
        <v>306</v>
      </c>
      <c r="B534" s="49" t="s">
        <v>200</v>
      </c>
      <c r="C534" s="258" t="s">
        <v>265</v>
      </c>
      <c r="D534" s="258"/>
      <c r="E534" s="258"/>
      <c r="F534" s="50" t="s">
        <v>195</v>
      </c>
      <c r="G534" s="51">
        <v>5</v>
      </c>
      <c r="H534" s="52">
        <v>1</v>
      </c>
      <c r="I534" s="52">
        <v>5</v>
      </c>
      <c r="J534" s="77">
        <v>10.88</v>
      </c>
      <c r="K534" s="51"/>
      <c r="L534" s="77">
        <v>54.4</v>
      </c>
      <c r="M534" s="91">
        <v>15.71</v>
      </c>
      <c r="N534" s="103">
        <v>854.62</v>
      </c>
      <c r="EZ534" s="47"/>
      <c r="FA534" s="56" t="s">
        <v>265</v>
      </c>
      <c r="FB534" s="56" t="s">
        <v>0</v>
      </c>
      <c r="FC534" s="56" t="s">
        <v>0</v>
      </c>
      <c r="FG534" s="56"/>
      <c r="FJ534" s="94"/>
      <c r="FK534" s="56"/>
    </row>
    <row r="535" spans="1:167" s="7" customFormat="1" ht="14.4" x14ac:dyDescent="0.3">
      <c r="A535" s="75"/>
      <c r="B535" s="76"/>
      <c r="C535" s="258" t="s">
        <v>114</v>
      </c>
      <c r="D535" s="258"/>
      <c r="E535" s="258"/>
      <c r="F535" s="50"/>
      <c r="G535" s="51"/>
      <c r="H535" s="51"/>
      <c r="I535" s="51"/>
      <c r="J535" s="54"/>
      <c r="K535" s="51"/>
      <c r="L535" s="77">
        <v>54.4</v>
      </c>
      <c r="M535" s="72"/>
      <c r="N535" s="103">
        <v>854.62</v>
      </c>
      <c r="EZ535" s="47"/>
      <c r="FA535" s="56"/>
      <c r="FB535" s="56"/>
      <c r="FC535" s="56"/>
      <c r="FG535" s="56" t="s">
        <v>114</v>
      </c>
      <c r="FJ535" s="94"/>
      <c r="FK535" s="56"/>
    </row>
    <row r="536" spans="1:167" s="7" customFormat="1" ht="40.799999999999997" x14ac:dyDescent="0.3">
      <c r="A536" s="48" t="s">
        <v>307</v>
      </c>
      <c r="B536" s="49" t="s">
        <v>203</v>
      </c>
      <c r="C536" s="258" t="s">
        <v>204</v>
      </c>
      <c r="D536" s="258"/>
      <c r="E536" s="258"/>
      <c r="F536" s="50" t="s">
        <v>195</v>
      </c>
      <c r="G536" s="51">
        <v>60.1</v>
      </c>
      <c r="H536" s="52">
        <v>1</v>
      </c>
      <c r="I536" s="87">
        <v>60.1</v>
      </c>
      <c r="J536" s="77">
        <v>3.86</v>
      </c>
      <c r="K536" s="51"/>
      <c r="L536" s="77">
        <v>231.99</v>
      </c>
      <c r="M536" s="91">
        <v>16.22</v>
      </c>
      <c r="N536" s="78">
        <v>3762.88</v>
      </c>
      <c r="EZ536" s="47"/>
      <c r="FA536" s="56" t="s">
        <v>204</v>
      </c>
      <c r="FB536" s="56" t="s">
        <v>0</v>
      </c>
      <c r="FC536" s="56" t="s">
        <v>0</v>
      </c>
      <c r="FG536" s="56"/>
      <c r="FJ536" s="94"/>
      <c r="FK536" s="56"/>
    </row>
    <row r="537" spans="1:167" s="7" customFormat="1" ht="14.4" x14ac:dyDescent="0.3">
      <c r="A537" s="75"/>
      <c r="B537" s="76"/>
      <c r="C537" s="258" t="s">
        <v>114</v>
      </c>
      <c r="D537" s="258"/>
      <c r="E537" s="258"/>
      <c r="F537" s="50"/>
      <c r="G537" s="51"/>
      <c r="H537" s="51"/>
      <c r="I537" s="51"/>
      <c r="J537" s="54"/>
      <c r="K537" s="51"/>
      <c r="L537" s="77">
        <v>231.99</v>
      </c>
      <c r="M537" s="72"/>
      <c r="N537" s="78">
        <v>3762.88</v>
      </c>
      <c r="EZ537" s="47"/>
      <c r="FA537" s="56"/>
      <c r="FB537" s="56"/>
      <c r="FC537" s="56"/>
      <c r="FG537" s="56" t="s">
        <v>114</v>
      </c>
      <c r="FJ537" s="94"/>
      <c r="FK537" s="56"/>
    </row>
    <row r="538" spans="1:167" s="7" customFormat="1" ht="0" hidden="1" customHeight="1" x14ac:dyDescent="0.3">
      <c r="A538" s="95"/>
      <c r="B538" s="56"/>
      <c r="C538" s="56"/>
      <c r="D538" s="56"/>
      <c r="E538" s="56"/>
      <c r="F538" s="96"/>
      <c r="G538" s="96"/>
      <c r="H538" s="96"/>
      <c r="I538" s="96"/>
      <c r="J538" s="97"/>
      <c r="K538" s="96"/>
      <c r="L538" s="97"/>
      <c r="M538" s="60"/>
      <c r="N538" s="97"/>
      <c r="EZ538" s="47"/>
      <c r="FA538" s="56"/>
      <c r="FB538" s="56"/>
      <c r="FC538" s="56"/>
      <c r="FG538" s="56"/>
      <c r="FJ538" s="94"/>
      <c r="FK538" s="56"/>
    </row>
    <row r="539" spans="1:167" s="7" customFormat="1" ht="14.4" x14ac:dyDescent="0.3">
      <c r="A539" s="98"/>
      <c r="B539" s="99"/>
      <c r="C539" s="258" t="s">
        <v>308</v>
      </c>
      <c r="D539" s="258"/>
      <c r="E539" s="258"/>
      <c r="F539" s="258"/>
      <c r="G539" s="258"/>
      <c r="H539" s="258"/>
      <c r="I539" s="258"/>
      <c r="J539" s="258"/>
      <c r="K539" s="258"/>
      <c r="L539" s="100">
        <v>622732.63</v>
      </c>
      <c r="M539" s="101"/>
      <c r="N539" s="102">
        <v>6123104.1200000001</v>
      </c>
      <c r="EZ539" s="47"/>
      <c r="FA539" s="56"/>
      <c r="FB539" s="56"/>
      <c r="FC539" s="56"/>
      <c r="FG539" s="56"/>
      <c r="FJ539" s="94"/>
      <c r="FK539" s="56" t="s">
        <v>308</v>
      </c>
    </row>
    <row r="540" spans="1:167" s="7" customFormat="1" ht="14.4" x14ac:dyDescent="0.3">
      <c r="A540" s="266" t="s">
        <v>309</v>
      </c>
      <c r="B540" s="267"/>
      <c r="C540" s="267"/>
      <c r="D540" s="267"/>
      <c r="E540" s="267"/>
      <c r="F540" s="267"/>
      <c r="G540" s="267"/>
      <c r="H540" s="267"/>
      <c r="I540" s="267"/>
      <c r="J540" s="267"/>
      <c r="K540" s="267"/>
      <c r="L540" s="267"/>
      <c r="M540" s="267"/>
      <c r="N540" s="268"/>
      <c r="EZ540" s="47" t="s">
        <v>309</v>
      </c>
      <c r="FA540" s="56"/>
      <c r="FB540" s="56"/>
      <c r="FC540" s="56"/>
      <c r="FG540" s="56"/>
      <c r="FJ540" s="94"/>
      <c r="FK540" s="56"/>
    </row>
    <row r="541" spans="1:167" s="7" customFormat="1" ht="40.799999999999997" x14ac:dyDescent="0.3">
      <c r="A541" s="48" t="s">
        <v>310</v>
      </c>
      <c r="B541" s="49" t="s">
        <v>126</v>
      </c>
      <c r="C541" s="258" t="s">
        <v>127</v>
      </c>
      <c r="D541" s="258"/>
      <c r="E541" s="258"/>
      <c r="F541" s="50" t="s">
        <v>103</v>
      </c>
      <c r="G541" s="51">
        <v>0.01</v>
      </c>
      <c r="H541" s="52">
        <v>1</v>
      </c>
      <c r="I541" s="91">
        <v>0.01</v>
      </c>
      <c r="J541" s="54"/>
      <c r="K541" s="51"/>
      <c r="L541" s="54"/>
      <c r="M541" s="51"/>
      <c r="N541" s="55"/>
      <c r="EZ541" s="47"/>
      <c r="FA541" s="56" t="s">
        <v>127</v>
      </c>
      <c r="FB541" s="56" t="s">
        <v>0</v>
      </c>
      <c r="FC541" s="56" t="s">
        <v>0</v>
      </c>
      <c r="FG541" s="56"/>
      <c r="FJ541" s="94"/>
      <c r="FK541" s="56"/>
    </row>
    <row r="542" spans="1:167" s="7" customFormat="1" ht="14.4" x14ac:dyDescent="0.3">
      <c r="A542" s="57"/>
      <c r="B542" s="58" t="s">
        <v>18</v>
      </c>
      <c r="C542" s="256" t="s">
        <v>104</v>
      </c>
      <c r="D542" s="256"/>
      <c r="E542" s="256"/>
      <c r="F542" s="59"/>
      <c r="G542" s="60"/>
      <c r="H542" s="60"/>
      <c r="I542" s="60"/>
      <c r="J542" s="61">
        <v>92.08</v>
      </c>
      <c r="K542" s="60"/>
      <c r="L542" s="61">
        <v>0.92</v>
      </c>
      <c r="M542" s="62">
        <v>52.21</v>
      </c>
      <c r="N542" s="85">
        <v>48.03</v>
      </c>
      <c r="EZ542" s="47"/>
      <c r="FA542" s="56"/>
      <c r="FB542" s="56"/>
      <c r="FC542" s="56"/>
      <c r="FD542" s="64" t="s">
        <v>104</v>
      </c>
      <c r="FG542" s="56"/>
      <c r="FJ542" s="94"/>
      <c r="FK542" s="56"/>
    </row>
    <row r="543" spans="1:167" s="7" customFormat="1" ht="14.4" x14ac:dyDescent="0.3">
      <c r="A543" s="57"/>
      <c r="B543" s="58" t="s">
        <v>115</v>
      </c>
      <c r="C543" s="256" t="s">
        <v>119</v>
      </c>
      <c r="D543" s="256"/>
      <c r="E543" s="256"/>
      <c r="F543" s="59"/>
      <c r="G543" s="60"/>
      <c r="H543" s="60"/>
      <c r="I543" s="60"/>
      <c r="J543" s="61">
        <v>287.60000000000002</v>
      </c>
      <c r="K543" s="60"/>
      <c r="L543" s="61">
        <v>2.88</v>
      </c>
      <c r="M543" s="62">
        <v>15.71</v>
      </c>
      <c r="N543" s="85">
        <v>45.24</v>
      </c>
      <c r="EZ543" s="47"/>
      <c r="FA543" s="56"/>
      <c r="FB543" s="56"/>
      <c r="FC543" s="56"/>
      <c r="FD543" s="64" t="s">
        <v>119</v>
      </c>
      <c r="FG543" s="56"/>
      <c r="FJ543" s="94"/>
      <c r="FK543" s="56"/>
    </row>
    <row r="544" spans="1:167" s="7" customFormat="1" ht="14.4" x14ac:dyDescent="0.3">
      <c r="A544" s="57"/>
      <c r="B544" s="58" t="s">
        <v>13</v>
      </c>
      <c r="C544" s="256" t="s">
        <v>120</v>
      </c>
      <c r="D544" s="256"/>
      <c r="E544" s="256"/>
      <c r="F544" s="59"/>
      <c r="G544" s="60"/>
      <c r="H544" s="60"/>
      <c r="I544" s="60"/>
      <c r="J544" s="61">
        <v>37.57</v>
      </c>
      <c r="K544" s="60"/>
      <c r="L544" s="61">
        <v>0.38</v>
      </c>
      <c r="M544" s="62">
        <v>52.21</v>
      </c>
      <c r="N544" s="85">
        <v>19.84</v>
      </c>
      <c r="EZ544" s="47"/>
      <c r="FA544" s="56"/>
      <c r="FB544" s="56"/>
      <c r="FC544" s="56"/>
      <c r="FD544" s="64" t="s">
        <v>120</v>
      </c>
      <c r="FG544" s="56"/>
      <c r="FJ544" s="94"/>
      <c r="FK544" s="56"/>
    </row>
    <row r="545" spans="1:167" s="7" customFormat="1" ht="14.4" x14ac:dyDescent="0.3">
      <c r="A545" s="65"/>
      <c r="B545" s="58"/>
      <c r="C545" s="256" t="s">
        <v>105</v>
      </c>
      <c r="D545" s="256"/>
      <c r="E545" s="256"/>
      <c r="F545" s="59" t="s">
        <v>106</v>
      </c>
      <c r="G545" s="80">
        <v>11.7</v>
      </c>
      <c r="H545" s="60"/>
      <c r="I545" s="67">
        <v>0.11700000000000001</v>
      </c>
      <c r="J545" s="68"/>
      <c r="K545" s="60"/>
      <c r="L545" s="68"/>
      <c r="M545" s="60"/>
      <c r="N545" s="69"/>
      <c r="EZ545" s="47"/>
      <c r="FA545" s="56"/>
      <c r="FB545" s="56"/>
      <c r="FC545" s="56"/>
      <c r="FE545" s="64" t="s">
        <v>105</v>
      </c>
      <c r="FG545" s="56"/>
      <c r="FJ545" s="94"/>
      <c r="FK545" s="56"/>
    </row>
    <row r="546" spans="1:167" s="7" customFormat="1" ht="14.4" x14ac:dyDescent="0.3">
      <c r="A546" s="65"/>
      <c r="B546" s="58"/>
      <c r="C546" s="256" t="s">
        <v>121</v>
      </c>
      <c r="D546" s="256"/>
      <c r="E546" s="256"/>
      <c r="F546" s="59" t="s">
        <v>106</v>
      </c>
      <c r="G546" s="62">
        <v>2.96</v>
      </c>
      <c r="H546" s="60"/>
      <c r="I546" s="92">
        <v>2.9600000000000001E-2</v>
      </c>
      <c r="J546" s="68"/>
      <c r="K546" s="60"/>
      <c r="L546" s="68"/>
      <c r="M546" s="60"/>
      <c r="N546" s="69"/>
      <c r="EZ546" s="47"/>
      <c r="FA546" s="56"/>
      <c r="FB546" s="56"/>
      <c r="FC546" s="56"/>
      <c r="FE546" s="64" t="s">
        <v>121</v>
      </c>
      <c r="FG546" s="56"/>
      <c r="FJ546" s="94"/>
      <c r="FK546" s="56"/>
    </row>
    <row r="547" spans="1:167" s="7" customFormat="1" ht="14.4" x14ac:dyDescent="0.3">
      <c r="A547" s="70"/>
      <c r="B547" s="58"/>
      <c r="C547" s="262" t="s">
        <v>107</v>
      </c>
      <c r="D547" s="262"/>
      <c r="E547" s="262"/>
      <c r="F547" s="71"/>
      <c r="G547" s="72"/>
      <c r="H547" s="72"/>
      <c r="I547" s="72"/>
      <c r="J547" s="73">
        <v>379.68</v>
      </c>
      <c r="K547" s="72"/>
      <c r="L547" s="73">
        <v>3.8</v>
      </c>
      <c r="M547" s="72"/>
      <c r="N547" s="104">
        <v>93.27</v>
      </c>
      <c r="EZ547" s="47"/>
      <c r="FA547" s="56"/>
      <c r="FB547" s="56"/>
      <c r="FC547" s="56"/>
      <c r="FF547" s="64" t="s">
        <v>107</v>
      </c>
      <c r="FG547" s="56"/>
      <c r="FJ547" s="94"/>
      <c r="FK547" s="56"/>
    </row>
    <row r="548" spans="1:167" s="7" customFormat="1" ht="14.4" x14ac:dyDescent="0.3">
      <c r="A548" s="65"/>
      <c r="B548" s="58"/>
      <c r="C548" s="256" t="s">
        <v>108</v>
      </c>
      <c r="D548" s="256"/>
      <c r="E548" s="256"/>
      <c r="F548" s="59"/>
      <c r="G548" s="60"/>
      <c r="H548" s="60"/>
      <c r="I548" s="60"/>
      <c r="J548" s="68"/>
      <c r="K548" s="60"/>
      <c r="L548" s="61">
        <v>1.3</v>
      </c>
      <c r="M548" s="60"/>
      <c r="N548" s="85">
        <v>67.87</v>
      </c>
      <c r="EZ548" s="47"/>
      <c r="FA548" s="56"/>
      <c r="FB548" s="56"/>
      <c r="FC548" s="56"/>
      <c r="FE548" s="64" t="s">
        <v>108</v>
      </c>
      <c r="FG548" s="56"/>
      <c r="FJ548" s="94"/>
      <c r="FK548" s="56"/>
    </row>
    <row r="549" spans="1:167" s="7" customFormat="1" ht="14.4" x14ac:dyDescent="0.3">
      <c r="A549" s="65"/>
      <c r="B549" s="58" t="s">
        <v>128</v>
      </c>
      <c r="C549" s="256" t="s">
        <v>129</v>
      </c>
      <c r="D549" s="256"/>
      <c r="E549" s="256"/>
      <c r="F549" s="59" t="s">
        <v>111</v>
      </c>
      <c r="G549" s="66">
        <v>102</v>
      </c>
      <c r="H549" s="60"/>
      <c r="I549" s="66">
        <v>102</v>
      </c>
      <c r="J549" s="68"/>
      <c r="K549" s="60"/>
      <c r="L549" s="61">
        <v>1.33</v>
      </c>
      <c r="M549" s="60"/>
      <c r="N549" s="85">
        <v>69.23</v>
      </c>
      <c r="EZ549" s="47"/>
      <c r="FA549" s="56"/>
      <c r="FB549" s="56"/>
      <c r="FC549" s="56"/>
      <c r="FE549" s="64" t="s">
        <v>129</v>
      </c>
      <c r="FG549" s="56"/>
      <c r="FJ549" s="94"/>
      <c r="FK549" s="56"/>
    </row>
    <row r="550" spans="1:167" s="7" customFormat="1" ht="14.4" x14ac:dyDescent="0.3">
      <c r="A550" s="65"/>
      <c r="B550" s="58" t="s">
        <v>130</v>
      </c>
      <c r="C550" s="256" t="s">
        <v>131</v>
      </c>
      <c r="D550" s="256"/>
      <c r="E550" s="256"/>
      <c r="F550" s="59" t="s">
        <v>111</v>
      </c>
      <c r="G550" s="66">
        <v>54</v>
      </c>
      <c r="H550" s="60"/>
      <c r="I550" s="66">
        <v>54</v>
      </c>
      <c r="J550" s="68"/>
      <c r="K550" s="60"/>
      <c r="L550" s="61">
        <v>0.7</v>
      </c>
      <c r="M550" s="60"/>
      <c r="N550" s="85">
        <v>36.65</v>
      </c>
      <c r="EZ550" s="47"/>
      <c r="FA550" s="56"/>
      <c r="FB550" s="56"/>
      <c r="FC550" s="56"/>
      <c r="FE550" s="64" t="s">
        <v>131</v>
      </c>
      <c r="FG550" s="56"/>
      <c r="FJ550" s="94"/>
      <c r="FK550" s="56"/>
    </row>
    <row r="551" spans="1:167" s="7" customFormat="1" ht="14.4" x14ac:dyDescent="0.3">
      <c r="A551" s="75"/>
      <c r="B551" s="76"/>
      <c r="C551" s="258" t="s">
        <v>114</v>
      </c>
      <c r="D551" s="258"/>
      <c r="E551" s="258"/>
      <c r="F551" s="50"/>
      <c r="G551" s="51"/>
      <c r="H551" s="51"/>
      <c r="I551" s="51"/>
      <c r="J551" s="54"/>
      <c r="K551" s="51"/>
      <c r="L551" s="77">
        <v>5.83</v>
      </c>
      <c r="M551" s="72"/>
      <c r="N551" s="103">
        <v>199.15</v>
      </c>
      <c r="EZ551" s="47"/>
      <c r="FA551" s="56"/>
      <c r="FB551" s="56"/>
      <c r="FC551" s="56"/>
      <c r="FG551" s="56" t="s">
        <v>114</v>
      </c>
      <c r="FJ551" s="94"/>
      <c r="FK551" s="56"/>
    </row>
    <row r="552" spans="1:167" s="7" customFormat="1" ht="20.399999999999999" x14ac:dyDescent="0.3">
      <c r="A552" s="48" t="s">
        <v>311</v>
      </c>
      <c r="B552" s="49" t="s">
        <v>132</v>
      </c>
      <c r="C552" s="258" t="s">
        <v>133</v>
      </c>
      <c r="D552" s="258"/>
      <c r="E552" s="258"/>
      <c r="F552" s="50" t="s">
        <v>103</v>
      </c>
      <c r="G552" s="51">
        <v>4.5999999999999999E-3</v>
      </c>
      <c r="H552" s="52">
        <v>1</v>
      </c>
      <c r="I552" s="53">
        <v>4.5999999999999999E-3</v>
      </c>
      <c r="J552" s="54"/>
      <c r="K552" s="51"/>
      <c r="L552" s="54"/>
      <c r="M552" s="51"/>
      <c r="N552" s="55"/>
      <c r="EZ552" s="47"/>
      <c r="FA552" s="56" t="s">
        <v>133</v>
      </c>
      <c r="FB552" s="56" t="s">
        <v>0</v>
      </c>
      <c r="FC552" s="56" t="s">
        <v>0</v>
      </c>
      <c r="FG552" s="56"/>
      <c r="FJ552" s="94"/>
      <c r="FK552" s="56"/>
    </row>
    <row r="553" spans="1:167" s="7" customFormat="1" ht="14.4" x14ac:dyDescent="0.3">
      <c r="A553" s="57"/>
      <c r="B553" s="58" t="s">
        <v>18</v>
      </c>
      <c r="C553" s="256" t="s">
        <v>104</v>
      </c>
      <c r="D553" s="256"/>
      <c r="E553" s="256"/>
      <c r="F553" s="59"/>
      <c r="G553" s="60"/>
      <c r="H553" s="60"/>
      <c r="I553" s="60"/>
      <c r="J553" s="61">
        <v>106.88</v>
      </c>
      <c r="K553" s="60"/>
      <c r="L553" s="61">
        <v>0.49</v>
      </c>
      <c r="M553" s="62">
        <v>52.21</v>
      </c>
      <c r="N553" s="85">
        <v>25.58</v>
      </c>
      <c r="EZ553" s="47"/>
      <c r="FA553" s="56"/>
      <c r="FB553" s="56"/>
      <c r="FC553" s="56"/>
      <c r="FD553" s="64" t="s">
        <v>104</v>
      </c>
      <c r="FG553" s="56"/>
      <c r="FJ553" s="94"/>
      <c r="FK553" s="56"/>
    </row>
    <row r="554" spans="1:167" s="7" customFormat="1" ht="14.4" x14ac:dyDescent="0.3">
      <c r="A554" s="57"/>
      <c r="B554" s="58" t="s">
        <v>115</v>
      </c>
      <c r="C554" s="256" t="s">
        <v>119</v>
      </c>
      <c r="D554" s="256"/>
      <c r="E554" s="256"/>
      <c r="F554" s="59"/>
      <c r="G554" s="60"/>
      <c r="H554" s="60"/>
      <c r="I554" s="60"/>
      <c r="J554" s="61">
        <v>241.58</v>
      </c>
      <c r="K554" s="60"/>
      <c r="L554" s="61">
        <v>1.1100000000000001</v>
      </c>
      <c r="M554" s="62">
        <v>15.71</v>
      </c>
      <c r="N554" s="85">
        <v>17.440000000000001</v>
      </c>
      <c r="EZ554" s="47"/>
      <c r="FA554" s="56"/>
      <c r="FB554" s="56"/>
      <c r="FC554" s="56"/>
      <c r="FD554" s="64" t="s">
        <v>119</v>
      </c>
      <c r="FG554" s="56"/>
      <c r="FJ554" s="94"/>
      <c r="FK554" s="56"/>
    </row>
    <row r="555" spans="1:167" s="7" customFormat="1" ht="14.4" x14ac:dyDescent="0.3">
      <c r="A555" s="57"/>
      <c r="B555" s="58" t="s">
        <v>13</v>
      </c>
      <c r="C555" s="256" t="s">
        <v>120</v>
      </c>
      <c r="D555" s="256"/>
      <c r="E555" s="256"/>
      <c r="F555" s="59"/>
      <c r="G555" s="60"/>
      <c r="H555" s="60"/>
      <c r="I555" s="60"/>
      <c r="J555" s="61">
        <v>26.36</v>
      </c>
      <c r="K555" s="60"/>
      <c r="L555" s="61">
        <v>0.12</v>
      </c>
      <c r="M555" s="62">
        <v>52.21</v>
      </c>
      <c r="N555" s="85">
        <v>6.27</v>
      </c>
      <c r="EZ555" s="47"/>
      <c r="FA555" s="56"/>
      <c r="FB555" s="56"/>
      <c r="FC555" s="56"/>
      <c r="FD555" s="64" t="s">
        <v>120</v>
      </c>
      <c r="FG555" s="56"/>
      <c r="FJ555" s="94"/>
      <c r="FK555" s="56"/>
    </row>
    <row r="556" spans="1:167" s="7" customFormat="1" ht="14.4" x14ac:dyDescent="0.3">
      <c r="A556" s="65"/>
      <c r="B556" s="58"/>
      <c r="C556" s="256" t="s">
        <v>105</v>
      </c>
      <c r="D556" s="256"/>
      <c r="E556" s="256"/>
      <c r="F556" s="59" t="s">
        <v>106</v>
      </c>
      <c r="G556" s="62">
        <v>12.53</v>
      </c>
      <c r="H556" s="60"/>
      <c r="I556" s="82">
        <v>5.7638000000000002E-2</v>
      </c>
      <c r="J556" s="68"/>
      <c r="K556" s="60"/>
      <c r="L556" s="68"/>
      <c r="M556" s="60"/>
      <c r="N556" s="69"/>
      <c r="EZ556" s="47"/>
      <c r="FA556" s="56"/>
      <c r="FB556" s="56"/>
      <c r="FC556" s="56"/>
      <c r="FE556" s="64" t="s">
        <v>105</v>
      </c>
      <c r="FG556" s="56"/>
      <c r="FJ556" s="94"/>
      <c r="FK556" s="56"/>
    </row>
    <row r="557" spans="1:167" s="7" customFormat="1" ht="14.4" x14ac:dyDescent="0.3">
      <c r="A557" s="65"/>
      <c r="B557" s="58"/>
      <c r="C557" s="256" t="s">
        <v>121</v>
      </c>
      <c r="D557" s="256"/>
      <c r="E557" s="256"/>
      <c r="F557" s="59" t="s">
        <v>106</v>
      </c>
      <c r="G557" s="62">
        <v>2.62</v>
      </c>
      <c r="H557" s="60"/>
      <c r="I557" s="82">
        <v>1.2052E-2</v>
      </c>
      <c r="J557" s="68"/>
      <c r="K557" s="60"/>
      <c r="L557" s="68"/>
      <c r="M557" s="60"/>
      <c r="N557" s="69"/>
      <c r="EZ557" s="47"/>
      <c r="FA557" s="56"/>
      <c r="FB557" s="56"/>
      <c r="FC557" s="56"/>
      <c r="FE557" s="64" t="s">
        <v>121</v>
      </c>
      <c r="FG557" s="56"/>
      <c r="FJ557" s="94"/>
      <c r="FK557" s="56"/>
    </row>
    <row r="558" spans="1:167" s="7" customFormat="1" ht="14.4" x14ac:dyDescent="0.3">
      <c r="A558" s="70"/>
      <c r="B558" s="58"/>
      <c r="C558" s="262" t="s">
        <v>107</v>
      </c>
      <c r="D558" s="262"/>
      <c r="E558" s="262"/>
      <c r="F558" s="71"/>
      <c r="G558" s="72"/>
      <c r="H558" s="72"/>
      <c r="I558" s="72"/>
      <c r="J558" s="73">
        <v>348.46</v>
      </c>
      <c r="K558" s="72"/>
      <c r="L558" s="73">
        <v>1.6</v>
      </c>
      <c r="M558" s="72"/>
      <c r="N558" s="104">
        <v>43.02</v>
      </c>
      <c r="EZ558" s="47"/>
      <c r="FA558" s="56"/>
      <c r="FB558" s="56"/>
      <c r="FC558" s="56"/>
      <c r="FF558" s="64" t="s">
        <v>107</v>
      </c>
      <c r="FG558" s="56"/>
      <c r="FJ558" s="94"/>
      <c r="FK558" s="56"/>
    </row>
    <row r="559" spans="1:167" s="7" customFormat="1" ht="14.4" x14ac:dyDescent="0.3">
      <c r="A559" s="65"/>
      <c r="B559" s="58"/>
      <c r="C559" s="256" t="s">
        <v>108</v>
      </c>
      <c r="D559" s="256"/>
      <c r="E559" s="256"/>
      <c r="F559" s="59"/>
      <c r="G559" s="60"/>
      <c r="H559" s="60"/>
      <c r="I559" s="60"/>
      <c r="J559" s="68"/>
      <c r="K559" s="60"/>
      <c r="L559" s="61">
        <v>0.61</v>
      </c>
      <c r="M559" s="60"/>
      <c r="N559" s="85">
        <v>31.85</v>
      </c>
      <c r="EZ559" s="47"/>
      <c r="FA559" s="56"/>
      <c r="FB559" s="56"/>
      <c r="FC559" s="56"/>
      <c r="FE559" s="64" t="s">
        <v>108</v>
      </c>
      <c r="FG559" s="56"/>
      <c r="FJ559" s="94"/>
      <c r="FK559" s="56"/>
    </row>
    <row r="560" spans="1:167" s="7" customFormat="1" ht="20.399999999999999" x14ac:dyDescent="0.3">
      <c r="A560" s="65"/>
      <c r="B560" s="58" t="s">
        <v>134</v>
      </c>
      <c r="C560" s="256" t="s">
        <v>135</v>
      </c>
      <c r="D560" s="256"/>
      <c r="E560" s="256"/>
      <c r="F560" s="59" t="s">
        <v>111</v>
      </c>
      <c r="G560" s="66">
        <v>92</v>
      </c>
      <c r="H560" s="60"/>
      <c r="I560" s="66">
        <v>92</v>
      </c>
      <c r="J560" s="68"/>
      <c r="K560" s="60"/>
      <c r="L560" s="61">
        <v>0.56000000000000005</v>
      </c>
      <c r="M560" s="60"/>
      <c r="N560" s="85">
        <v>29.3</v>
      </c>
      <c r="EZ560" s="47"/>
      <c r="FA560" s="56"/>
      <c r="FB560" s="56"/>
      <c r="FC560" s="56"/>
      <c r="FE560" s="64" t="s">
        <v>135</v>
      </c>
      <c r="FG560" s="56"/>
      <c r="FJ560" s="94"/>
      <c r="FK560" s="56"/>
    </row>
    <row r="561" spans="1:167" s="7" customFormat="1" ht="40.799999999999997" x14ac:dyDescent="0.3">
      <c r="A561" s="65"/>
      <c r="B561" s="58" t="s">
        <v>136</v>
      </c>
      <c r="C561" s="256" t="s">
        <v>137</v>
      </c>
      <c r="D561" s="256"/>
      <c r="E561" s="256"/>
      <c r="F561" s="59" t="s">
        <v>111</v>
      </c>
      <c r="G561" s="66">
        <v>46</v>
      </c>
      <c r="H561" s="62">
        <v>0.85</v>
      </c>
      <c r="I561" s="80">
        <v>39.1</v>
      </c>
      <c r="J561" s="68"/>
      <c r="K561" s="60"/>
      <c r="L561" s="61">
        <v>0.24</v>
      </c>
      <c r="M561" s="60"/>
      <c r="N561" s="85">
        <v>12.45</v>
      </c>
      <c r="EZ561" s="47"/>
      <c r="FA561" s="56"/>
      <c r="FB561" s="56"/>
      <c r="FC561" s="56"/>
      <c r="FE561" s="64" t="s">
        <v>137</v>
      </c>
      <c r="FG561" s="56"/>
      <c r="FJ561" s="94"/>
      <c r="FK561" s="56"/>
    </row>
    <row r="562" spans="1:167" s="7" customFormat="1" ht="14.4" x14ac:dyDescent="0.3">
      <c r="A562" s="75"/>
      <c r="B562" s="76"/>
      <c r="C562" s="258" t="s">
        <v>114</v>
      </c>
      <c r="D562" s="258"/>
      <c r="E562" s="258"/>
      <c r="F562" s="50"/>
      <c r="G562" s="51"/>
      <c r="H562" s="51"/>
      <c r="I562" s="51"/>
      <c r="J562" s="54"/>
      <c r="K562" s="51"/>
      <c r="L562" s="77">
        <v>2.4</v>
      </c>
      <c r="M562" s="72"/>
      <c r="N562" s="103">
        <v>84.77</v>
      </c>
      <c r="EZ562" s="47"/>
      <c r="FA562" s="56"/>
      <c r="FB562" s="56"/>
      <c r="FC562" s="56"/>
      <c r="FG562" s="56" t="s">
        <v>114</v>
      </c>
      <c r="FJ562" s="94"/>
      <c r="FK562" s="56"/>
    </row>
    <row r="563" spans="1:167" s="7" customFormat="1" ht="30.6" x14ac:dyDescent="0.3">
      <c r="A563" s="48" t="s">
        <v>312</v>
      </c>
      <c r="B563" s="49" t="s">
        <v>138</v>
      </c>
      <c r="C563" s="258" t="s">
        <v>139</v>
      </c>
      <c r="D563" s="258"/>
      <c r="E563" s="258"/>
      <c r="F563" s="50" t="s">
        <v>103</v>
      </c>
      <c r="G563" s="51">
        <v>4.4000000000000003E-3</v>
      </c>
      <c r="H563" s="52">
        <v>1</v>
      </c>
      <c r="I563" s="53">
        <v>4.4000000000000003E-3</v>
      </c>
      <c r="J563" s="54"/>
      <c r="K563" s="51"/>
      <c r="L563" s="54"/>
      <c r="M563" s="51"/>
      <c r="N563" s="55"/>
      <c r="EZ563" s="47"/>
      <c r="FA563" s="56" t="s">
        <v>139</v>
      </c>
      <c r="FB563" s="56" t="s">
        <v>0</v>
      </c>
      <c r="FC563" s="56" t="s">
        <v>0</v>
      </c>
      <c r="FG563" s="56"/>
      <c r="FJ563" s="94"/>
      <c r="FK563" s="56"/>
    </row>
    <row r="564" spans="1:167" s="7" customFormat="1" ht="14.4" x14ac:dyDescent="0.3">
      <c r="A564" s="57"/>
      <c r="B564" s="58" t="s">
        <v>18</v>
      </c>
      <c r="C564" s="256" t="s">
        <v>104</v>
      </c>
      <c r="D564" s="256"/>
      <c r="E564" s="256"/>
      <c r="F564" s="59"/>
      <c r="G564" s="60"/>
      <c r="H564" s="60"/>
      <c r="I564" s="60"/>
      <c r="J564" s="61">
        <v>173.23</v>
      </c>
      <c r="K564" s="60"/>
      <c r="L564" s="61">
        <v>0.76</v>
      </c>
      <c r="M564" s="62">
        <v>52.21</v>
      </c>
      <c r="N564" s="85">
        <v>39.68</v>
      </c>
      <c r="EZ564" s="47"/>
      <c r="FA564" s="56"/>
      <c r="FB564" s="56"/>
      <c r="FC564" s="56"/>
      <c r="FD564" s="64" t="s">
        <v>104</v>
      </c>
      <c r="FG564" s="56"/>
      <c r="FJ564" s="94"/>
      <c r="FK564" s="56"/>
    </row>
    <row r="565" spans="1:167" s="7" customFormat="1" ht="14.4" x14ac:dyDescent="0.3">
      <c r="A565" s="57"/>
      <c r="B565" s="58" t="s">
        <v>115</v>
      </c>
      <c r="C565" s="256" t="s">
        <v>119</v>
      </c>
      <c r="D565" s="256"/>
      <c r="E565" s="256"/>
      <c r="F565" s="59"/>
      <c r="G565" s="60"/>
      <c r="H565" s="60"/>
      <c r="I565" s="60"/>
      <c r="J565" s="79">
        <v>5268.76</v>
      </c>
      <c r="K565" s="60"/>
      <c r="L565" s="61">
        <v>23.18</v>
      </c>
      <c r="M565" s="62">
        <v>15.71</v>
      </c>
      <c r="N565" s="85">
        <v>364.16</v>
      </c>
      <c r="EZ565" s="47"/>
      <c r="FA565" s="56"/>
      <c r="FB565" s="56"/>
      <c r="FC565" s="56"/>
      <c r="FD565" s="64" t="s">
        <v>119</v>
      </c>
      <c r="FG565" s="56"/>
      <c r="FJ565" s="94"/>
      <c r="FK565" s="56"/>
    </row>
    <row r="566" spans="1:167" s="7" customFormat="1" ht="14.4" x14ac:dyDescent="0.3">
      <c r="A566" s="57"/>
      <c r="B566" s="58" t="s">
        <v>13</v>
      </c>
      <c r="C566" s="256" t="s">
        <v>120</v>
      </c>
      <c r="D566" s="256"/>
      <c r="E566" s="256"/>
      <c r="F566" s="59"/>
      <c r="G566" s="60"/>
      <c r="H566" s="60"/>
      <c r="I566" s="60"/>
      <c r="J566" s="61">
        <v>267.67</v>
      </c>
      <c r="K566" s="60"/>
      <c r="L566" s="61">
        <v>1.18</v>
      </c>
      <c r="M566" s="62">
        <v>52.21</v>
      </c>
      <c r="N566" s="85">
        <v>61.61</v>
      </c>
      <c r="EZ566" s="47"/>
      <c r="FA566" s="56"/>
      <c r="FB566" s="56"/>
      <c r="FC566" s="56"/>
      <c r="FD566" s="64" t="s">
        <v>120</v>
      </c>
      <c r="FG566" s="56"/>
      <c r="FJ566" s="94"/>
      <c r="FK566" s="56"/>
    </row>
    <row r="567" spans="1:167" s="7" customFormat="1" ht="14.4" x14ac:dyDescent="0.3">
      <c r="A567" s="57"/>
      <c r="B567" s="58" t="s">
        <v>16</v>
      </c>
      <c r="C567" s="256" t="s">
        <v>140</v>
      </c>
      <c r="D567" s="256"/>
      <c r="E567" s="256"/>
      <c r="F567" s="59"/>
      <c r="G567" s="60"/>
      <c r="H567" s="60"/>
      <c r="I567" s="60"/>
      <c r="J567" s="61">
        <v>17.079999999999998</v>
      </c>
      <c r="K567" s="60"/>
      <c r="L567" s="61">
        <v>0.08</v>
      </c>
      <c r="M567" s="80">
        <v>9.5</v>
      </c>
      <c r="N567" s="85">
        <v>0.76</v>
      </c>
      <c r="EZ567" s="47"/>
      <c r="FA567" s="56"/>
      <c r="FB567" s="56"/>
      <c r="FC567" s="56"/>
      <c r="FD567" s="64" t="s">
        <v>140</v>
      </c>
      <c r="FG567" s="56"/>
      <c r="FJ567" s="94"/>
      <c r="FK567" s="56"/>
    </row>
    <row r="568" spans="1:167" s="7" customFormat="1" ht="14.4" x14ac:dyDescent="0.3">
      <c r="A568" s="65"/>
      <c r="B568" s="58"/>
      <c r="C568" s="256" t="s">
        <v>105</v>
      </c>
      <c r="D568" s="256"/>
      <c r="E568" s="256"/>
      <c r="F568" s="59" t="s">
        <v>106</v>
      </c>
      <c r="G568" s="80">
        <v>21.6</v>
      </c>
      <c r="H568" s="60"/>
      <c r="I568" s="81">
        <v>9.5039999999999999E-2</v>
      </c>
      <c r="J568" s="68"/>
      <c r="K568" s="60"/>
      <c r="L568" s="68"/>
      <c r="M568" s="60"/>
      <c r="N568" s="69"/>
      <c r="EZ568" s="47"/>
      <c r="FA568" s="56"/>
      <c r="FB568" s="56"/>
      <c r="FC568" s="56"/>
      <c r="FE568" s="64" t="s">
        <v>105</v>
      </c>
      <c r="FG568" s="56"/>
      <c r="FJ568" s="94"/>
      <c r="FK568" s="56"/>
    </row>
    <row r="569" spans="1:167" s="7" customFormat="1" ht="14.4" x14ac:dyDescent="0.3">
      <c r="A569" s="65"/>
      <c r="B569" s="58"/>
      <c r="C569" s="256" t="s">
        <v>121</v>
      </c>
      <c r="D569" s="256"/>
      <c r="E569" s="256"/>
      <c r="F569" s="59" t="s">
        <v>106</v>
      </c>
      <c r="G569" s="80">
        <v>20.6</v>
      </c>
      <c r="H569" s="60"/>
      <c r="I569" s="81">
        <v>9.0639999999999998E-2</v>
      </c>
      <c r="J569" s="68"/>
      <c r="K569" s="60"/>
      <c r="L569" s="68"/>
      <c r="M569" s="60"/>
      <c r="N569" s="69"/>
      <c r="EZ569" s="47"/>
      <c r="FA569" s="56"/>
      <c r="FB569" s="56"/>
      <c r="FC569" s="56"/>
      <c r="FE569" s="64" t="s">
        <v>121</v>
      </c>
      <c r="FG569" s="56"/>
      <c r="FJ569" s="94"/>
      <c r="FK569" s="56"/>
    </row>
    <row r="570" spans="1:167" s="7" customFormat="1" ht="14.4" x14ac:dyDescent="0.3">
      <c r="A570" s="70"/>
      <c r="B570" s="58"/>
      <c r="C570" s="262" t="s">
        <v>107</v>
      </c>
      <c r="D570" s="262"/>
      <c r="E570" s="262"/>
      <c r="F570" s="71"/>
      <c r="G570" s="72"/>
      <c r="H570" s="72"/>
      <c r="I570" s="72"/>
      <c r="J570" s="83">
        <v>5459.07</v>
      </c>
      <c r="K570" s="72"/>
      <c r="L570" s="73">
        <v>24.02</v>
      </c>
      <c r="M570" s="72"/>
      <c r="N570" s="104">
        <v>404.6</v>
      </c>
      <c r="EZ570" s="47"/>
      <c r="FA570" s="56"/>
      <c r="FB570" s="56"/>
      <c r="FC570" s="56"/>
      <c r="FF570" s="64" t="s">
        <v>107</v>
      </c>
      <c r="FG570" s="56"/>
      <c r="FJ570" s="94"/>
      <c r="FK570" s="56"/>
    </row>
    <row r="571" spans="1:167" s="7" customFormat="1" ht="14.4" x14ac:dyDescent="0.3">
      <c r="A571" s="65"/>
      <c r="B571" s="58"/>
      <c r="C571" s="256" t="s">
        <v>108</v>
      </c>
      <c r="D571" s="256"/>
      <c r="E571" s="256"/>
      <c r="F571" s="59"/>
      <c r="G571" s="60"/>
      <c r="H571" s="60"/>
      <c r="I571" s="60"/>
      <c r="J571" s="68"/>
      <c r="K571" s="60"/>
      <c r="L571" s="61">
        <v>1.94</v>
      </c>
      <c r="M571" s="60"/>
      <c r="N571" s="85">
        <v>101.29</v>
      </c>
      <c r="EZ571" s="47"/>
      <c r="FA571" s="56"/>
      <c r="FB571" s="56"/>
      <c r="FC571" s="56"/>
      <c r="FE571" s="64" t="s">
        <v>108</v>
      </c>
      <c r="FG571" s="56"/>
      <c r="FJ571" s="94"/>
      <c r="FK571" s="56"/>
    </row>
    <row r="572" spans="1:167" s="7" customFormat="1" ht="40.799999999999997" x14ac:dyDescent="0.3">
      <c r="A572" s="65"/>
      <c r="B572" s="58" t="s">
        <v>141</v>
      </c>
      <c r="C572" s="256" t="s">
        <v>142</v>
      </c>
      <c r="D572" s="256"/>
      <c r="E572" s="256"/>
      <c r="F572" s="59" t="s">
        <v>111</v>
      </c>
      <c r="G572" s="66">
        <v>147</v>
      </c>
      <c r="H572" s="60"/>
      <c r="I572" s="66">
        <v>147</v>
      </c>
      <c r="J572" s="68"/>
      <c r="K572" s="60"/>
      <c r="L572" s="61">
        <v>2.85</v>
      </c>
      <c r="M572" s="60"/>
      <c r="N572" s="85">
        <v>148.9</v>
      </c>
      <c r="EZ572" s="47"/>
      <c r="FA572" s="56"/>
      <c r="FB572" s="56"/>
      <c r="FC572" s="56"/>
      <c r="FE572" s="64" t="s">
        <v>142</v>
      </c>
      <c r="FG572" s="56"/>
      <c r="FJ572" s="94"/>
      <c r="FK572" s="56"/>
    </row>
    <row r="573" spans="1:167" s="7" customFormat="1" ht="51" x14ac:dyDescent="0.3">
      <c r="A573" s="65"/>
      <c r="B573" s="58" t="s">
        <v>143</v>
      </c>
      <c r="C573" s="256" t="s">
        <v>144</v>
      </c>
      <c r="D573" s="256"/>
      <c r="E573" s="256"/>
      <c r="F573" s="59" t="s">
        <v>111</v>
      </c>
      <c r="G573" s="66">
        <v>134</v>
      </c>
      <c r="H573" s="62">
        <v>0.85</v>
      </c>
      <c r="I573" s="80">
        <v>113.9</v>
      </c>
      <c r="J573" s="68"/>
      <c r="K573" s="60"/>
      <c r="L573" s="61">
        <v>2.21</v>
      </c>
      <c r="M573" s="60"/>
      <c r="N573" s="85">
        <v>115.37</v>
      </c>
      <c r="EZ573" s="47"/>
      <c r="FA573" s="56"/>
      <c r="FB573" s="56"/>
      <c r="FC573" s="56"/>
      <c r="FE573" s="64" t="s">
        <v>144</v>
      </c>
      <c r="FG573" s="56"/>
      <c r="FJ573" s="94"/>
      <c r="FK573" s="56"/>
    </row>
    <row r="574" spans="1:167" s="7" customFormat="1" ht="14.4" x14ac:dyDescent="0.3">
      <c r="A574" s="75"/>
      <c r="B574" s="76"/>
      <c r="C574" s="258" t="s">
        <v>114</v>
      </c>
      <c r="D574" s="258"/>
      <c r="E574" s="258"/>
      <c r="F574" s="50"/>
      <c r="G574" s="51"/>
      <c r="H574" s="51"/>
      <c r="I574" s="51"/>
      <c r="J574" s="54"/>
      <c r="K574" s="51"/>
      <c r="L574" s="77">
        <v>29.08</v>
      </c>
      <c r="M574" s="72"/>
      <c r="N574" s="103">
        <v>668.87</v>
      </c>
      <c r="EZ574" s="47"/>
      <c r="FA574" s="56"/>
      <c r="FB574" s="56"/>
      <c r="FC574" s="56"/>
      <c r="FG574" s="56" t="s">
        <v>114</v>
      </c>
      <c r="FJ574" s="94"/>
      <c r="FK574" s="56"/>
    </row>
    <row r="575" spans="1:167" s="7" customFormat="1" ht="20.399999999999999" x14ac:dyDescent="0.3">
      <c r="A575" s="48" t="s">
        <v>313</v>
      </c>
      <c r="B575" s="49" t="s">
        <v>145</v>
      </c>
      <c r="C575" s="258" t="s">
        <v>146</v>
      </c>
      <c r="D575" s="258"/>
      <c r="E575" s="258"/>
      <c r="F575" s="50" t="s">
        <v>147</v>
      </c>
      <c r="G575" s="51">
        <v>2.57</v>
      </c>
      <c r="H575" s="52">
        <v>1</v>
      </c>
      <c r="I575" s="91">
        <v>2.57</v>
      </c>
      <c r="J575" s="77">
        <v>646.32000000000005</v>
      </c>
      <c r="K575" s="86">
        <v>1.012</v>
      </c>
      <c r="L575" s="84">
        <v>1680.97</v>
      </c>
      <c r="M575" s="87">
        <v>9.5</v>
      </c>
      <c r="N575" s="78">
        <v>15969.22</v>
      </c>
      <c r="EZ575" s="47"/>
      <c r="FA575" s="56" t="s">
        <v>146</v>
      </c>
      <c r="FB575" s="56" t="s">
        <v>0</v>
      </c>
      <c r="FC575" s="56" t="s">
        <v>0</v>
      </c>
      <c r="FG575" s="56"/>
      <c r="FJ575" s="94"/>
      <c r="FK575" s="56"/>
    </row>
    <row r="576" spans="1:167" s="7" customFormat="1" ht="14.4" x14ac:dyDescent="0.3">
      <c r="A576" s="70"/>
      <c r="B576" s="88"/>
      <c r="C576" s="256" t="s">
        <v>148</v>
      </c>
      <c r="D576" s="256"/>
      <c r="E576" s="256"/>
      <c r="F576" s="256"/>
      <c r="G576" s="256"/>
      <c r="H576" s="256"/>
      <c r="I576" s="256"/>
      <c r="J576" s="256"/>
      <c r="K576" s="256"/>
      <c r="L576" s="256"/>
      <c r="M576" s="256"/>
      <c r="N576" s="263"/>
      <c r="EZ576" s="47"/>
      <c r="FA576" s="56"/>
      <c r="FB576" s="56"/>
      <c r="FC576" s="56"/>
      <c r="FG576" s="56"/>
      <c r="FH576" s="64" t="s">
        <v>148</v>
      </c>
      <c r="FJ576" s="94"/>
      <c r="FK576" s="56"/>
    </row>
    <row r="577" spans="1:167" s="7" customFormat="1" ht="14.4" x14ac:dyDescent="0.3">
      <c r="A577" s="89"/>
      <c r="B577" s="58"/>
      <c r="C577" s="264" t="s">
        <v>149</v>
      </c>
      <c r="D577" s="264"/>
      <c r="E577" s="264"/>
      <c r="F577" s="264"/>
      <c r="G577" s="264"/>
      <c r="H577" s="264"/>
      <c r="I577" s="264"/>
      <c r="J577" s="264"/>
      <c r="K577" s="264"/>
      <c r="L577" s="264"/>
      <c r="M577" s="264"/>
      <c r="N577" s="265"/>
      <c r="EZ577" s="47"/>
      <c r="FA577" s="56"/>
      <c r="FB577" s="56"/>
      <c r="FC577" s="56"/>
      <c r="FG577" s="56"/>
      <c r="FI577" s="64" t="s">
        <v>149</v>
      </c>
      <c r="FJ577" s="94"/>
      <c r="FK577" s="56"/>
    </row>
    <row r="578" spans="1:167" s="7" customFormat="1" ht="14.4" x14ac:dyDescent="0.3">
      <c r="A578" s="75"/>
      <c r="B578" s="76"/>
      <c r="C578" s="258" t="s">
        <v>114</v>
      </c>
      <c r="D578" s="258"/>
      <c r="E578" s="258"/>
      <c r="F578" s="50"/>
      <c r="G578" s="51"/>
      <c r="H578" s="51"/>
      <c r="I578" s="51"/>
      <c r="J578" s="54"/>
      <c r="K578" s="51"/>
      <c r="L578" s="84">
        <v>1680.97</v>
      </c>
      <c r="M578" s="72"/>
      <c r="N578" s="78">
        <v>15969.22</v>
      </c>
      <c r="EZ578" s="47"/>
      <c r="FA578" s="56"/>
      <c r="FB578" s="56"/>
      <c r="FC578" s="56"/>
      <c r="FG578" s="56" t="s">
        <v>114</v>
      </c>
      <c r="FJ578" s="94"/>
      <c r="FK578" s="56"/>
    </row>
    <row r="579" spans="1:167" s="7" customFormat="1" ht="30.6" x14ac:dyDescent="0.3">
      <c r="A579" s="48" t="s">
        <v>314</v>
      </c>
      <c r="B579" s="49" t="s">
        <v>235</v>
      </c>
      <c r="C579" s="258" t="s">
        <v>236</v>
      </c>
      <c r="D579" s="258"/>
      <c r="E579" s="258"/>
      <c r="F579" s="50" t="s">
        <v>237</v>
      </c>
      <c r="G579" s="51">
        <v>0.06</v>
      </c>
      <c r="H579" s="52">
        <v>1</v>
      </c>
      <c r="I579" s="91">
        <v>0.06</v>
      </c>
      <c r="J579" s="54"/>
      <c r="K579" s="51"/>
      <c r="L579" s="54"/>
      <c r="M579" s="51"/>
      <c r="N579" s="55"/>
      <c r="EZ579" s="47"/>
      <c r="FA579" s="56" t="s">
        <v>236</v>
      </c>
      <c r="FB579" s="56" t="s">
        <v>0</v>
      </c>
      <c r="FC579" s="56" t="s">
        <v>0</v>
      </c>
      <c r="FG579" s="56"/>
      <c r="FJ579" s="94"/>
      <c r="FK579" s="56"/>
    </row>
    <row r="580" spans="1:167" s="7" customFormat="1" ht="14.4" x14ac:dyDescent="0.3">
      <c r="A580" s="57"/>
      <c r="B580" s="58" t="s">
        <v>18</v>
      </c>
      <c r="C580" s="256" t="s">
        <v>104</v>
      </c>
      <c r="D580" s="256"/>
      <c r="E580" s="256"/>
      <c r="F580" s="59"/>
      <c r="G580" s="60"/>
      <c r="H580" s="60"/>
      <c r="I580" s="60"/>
      <c r="J580" s="79">
        <v>1183.68</v>
      </c>
      <c r="K580" s="60"/>
      <c r="L580" s="61">
        <v>71.02</v>
      </c>
      <c r="M580" s="62">
        <v>52.21</v>
      </c>
      <c r="N580" s="63">
        <v>3707.95</v>
      </c>
      <c r="EZ580" s="47"/>
      <c r="FA580" s="56"/>
      <c r="FB580" s="56"/>
      <c r="FC580" s="56"/>
      <c r="FD580" s="64" t="s">
        <v>104</v>
      </c>
      <c r="FG580" s="56"/>
      <c r="FJ580" s="94"/>
      <c r="FK580" s="56"/>
    </row>
    <row r="581" spans="1:167" s="7" customFormat="1" ht="14.4" x14ac:dyDescent="0.3">
      <c r="A581" s="57"/>
      <c r="B581" s="58" t="s">
        <v>115</v>
      </c>
      <c r="C581" s="256" t="s">
        <v>119</v>
      </c>
      <c r="D581" s="256"/>
      <c r="E581" s="256"/>
      <c r="F581" s="59"/>
      <c r="G581" s="60"/>
      <c r="H581" s="60"/>
      <c r="I581" s="60"/>
      <c r="J581" s="61">
        <v>946.33</v>
      </c>
      <c r="K581" s="60"/>
      <c r="L581" s="61">
        <v>56.78</v>
      </c>
      <c r="M581" s="62">
        <v>15.71</v>
      </c>
      <c r="N581" s="85">
        <v>892.01</v>
      </c>
      <c r="EZ581" s="47"/>
      <c r="FA581" s="56"/>
      <c r="FB581" s="56"/>
      <c r="FC581" s="56"/>
      <c r="FD581" s="64" t="s">
        <v>119</v>
      </c>
      <c r="FG581" s="56"/>
      <c r="FJ581" s="94"/>
      <c r="FK581" s="56"/>
    </row>
    <row r="582" spans="1:167" s="7" customFormat="1" ht="14.4" x14ac:dyDescent="0.3">
      <c r="A582" s="57"/>
      <c r="B582" s="58" t="s">
        <v>13</v>
      </c>
      <c r="C582" s="256" t="s">
        <v>120</v>
      </c>
      <c r="D582" s="256"/>
      <c r="E582" s="256"/>
      <c r="F582" s="59"/>
      <c r="G582" s="60"/>
      <c r="H582" s="60"/>
      <c r="I582" s="60"/>
      <c r="J582" s="61">
        <v>90.65</v>
      </c>
      <c r="K582" s="60"/>
      <c r="L582" s="61">
        <v>5.44</v>
      </c>
      <c r="M582" s="62">
        <v>52.21</v>
      </c>
      <c r="N582" s="85">
        <v>284.02</v>
      </c>
      <c r="EZ582" s="47"/>
      <c r="FA582" s="56"/>
      <c r="FB582" s="56"/>
      <c r="FC582" s="56"/>
      <c r="FD582" s="64" t="s">
        <v>120</v>
      </c>
      <c r="FG582" s="56"/>
      <c r="FJ582" s="94"/>
      <c r="FK582" s="56"/>
    </row>
    <row r="583" spans="1:167" s="7" customFormat="1" ht="14.4" x14ac:dyDescent="0.3">
      <c r="A583" s="57"/>
      <c r="B583" s="58" t="s">
        <v>16</v>
      </c>
      <c r="C583" s="256" t="s">
        <v>140</v>
      </c>
      <c r="D583" s="256"/>
      <c r="E583" s="256"/>
      <c r="F583" s="59"/>
      <c r="G583" s="60"/>
      <c r="H583" s="60"/>
      <c r="I583" s="60"/>
      <c r="J583" s="79">
        <v>8643.11</v>
      </c>
      <c r="K583" s="60"/>
      <c r="L583" s="61">
        <v>518.59</v>
      </c>
      <c r="M583" s="80">
        <v>9.5</v>
      </c>
      <c r="N583" s="63">
        <v>4926.6099999999997</v>
      </c>
      <c r="EZ583" s="47"/>
      <c r="FA583" s="56"/>
      <c r="FB583" s="56"/>
      <c r="FC583" s="56"/>
      <c r="FD583" s="64" t="s">
        <v>140</v>
      </c>
      <c r="FG583" s="56"/>
      <c r="FJ583" s="94"/>
      <c r="FK583" s="56"/>
    </row>
    <row r="584" spans="1:167" s="7" customFormat="1" ht="14.4" x14ac:dyDescent="0.3">
      <c r="A584" s="65"/>
      <c r="B584" s="58"/>
      <c r="C584" s="256" t="s">
        <v>105</v>
      </c>
      <c r="D584" s="256"/>
      <c r="E584" s="256"/>
      <c r="F584" s="59" t="s">
        <v>106</v>
      </c>
      <c r="G584" s="66">
        <v>137</v>
      </c>
      <c r="H584" s="60"/>
      <c r="I584" s="62">
        <v>8.2200000000000006</v>
      </c>
      <c r="J584" s="68"/>
      <c r="K584" s="60"/>
      <c r="L584" s="68"/>
      <c r="M584" s="60"/>
      <c r="N584" s="69"/>
      <c r="EZ584" s="47"/>
      <c r="FA584" s="56"/>
      <c r="FB584" s="56"/>
      <c r="FC584" s="56"/>
      <c r="FE584" s="64" t="s">
        <v>105</v>
      </c>
      <c r="FG584" s="56"/>
      <c r="FJ584" s="94"/>
      <c r="FK584" s="56"/>
    </row>
    <row r="585" spans="1:167" s="7" customFormat="1" ht="14.4" x14ac:dyDescent="0.3">
      <c r="A585" s="65"/>
      <c r="B585" s="58"/>
      <c r="C585" s="256" t="s">
        <v>121</v>
      </c>
      <c r="D585" s="256"/>
      <c r="E585" s="256"/>
      <c r="F585" s="59" t="s">
        <v>106</v>
      </c>
      <c r="G585" s="62">
        <v>8.01</v>
      </c>
      <c r="H585" s="60"/>
      <c r="I585" s="92">
        <v>0.48060000000000003</v>
      </c>
      <c r="J585" s="68"/>
      <c r="K585" s="60"/>
      <c r="L585" s="68"/>
      <c r="M585" s="60"/>
      <c r="N585" s="69"/>
      <c r="EZ585" s="47"/>
      <c r="FA585" s="56"/>
      <c r="FB585" s="56"/>
      <c r="FC585" s="56"/>
      <c r="FE585" s="64" t="s">
        <v>121</v>
      </c>
      <c r="FG585" s="56"/>
      <c r="FJ585" s="94"/>
      <c r="FK585" s="56"/>
    </row>
    <row r="586" spans="1:167" s="7" customFormat="1" ht="14.4" x14ac:dyDescent="0.3">
      <c r="A586" s="70"/>
      <c r="B586" s="58"/>
      <c r="C586" s="262" t="s">
        <v>107</v>
      </c>
      <c r="D586" s="262"/>
      <c r="E586" s="262"/>
      <c r="F586" s="71"/>
      <c r="G586" s="72"/>
      <c r="H586" s="72"/>
      <c r="I586" s="72"/>
      <c r="J586" s="83">
        <v>10773.12</v>
      </c>
      <c r="K586" s="72"/>
      <c r="L586" s="73">
        <v>646.39</v>
      </c>
      <c r="M586" s="72"/>
      <c r="N586" s="74">
        <v>9526.57</v>
      </c>
      <c r="EZ586" s="47"/>
      <c r="FA586" s="56"/>
      <c r="FB586" s="56"/>
      <c r="FC586" s="56"/>
      <c r="FF586" s="64" t="s">
        <v>107</v>
      </c>
      <c r="FG586" s="56"/>
      <c r="FJ586" s="94"/>
      <c r="FK586" s="56"/>
    </row>
    <row r="587" spans="1:167" s="7" customFormat="1" ht="14.4" x14ac:dyDescent="0.3">
      <c r="A587" s="65"/>
      <c r="B587" s="58"/>
      <c r="C587" s="256" t="s">
        <v>108</v>
      </c>
      <c r="D587" s="256"/>
      <c r="E587" s="256"/>
      <c r="F587" s="59"/>
      <c r="G587" s="60"/>
      <c r="H587" s="60"/>
      <c r="I587" s="60"/>
      <c r="J587" s="68"/>
      <c r="K587" s="60"/>
      <c r="L587" s="61">
        <v>76.459999999999994</v>
      </c>
      <c r="M587" s="60"/>
      <c r="N587" s="63">
        <v>3991.97</v>
      </c>
      <c r="EZ587" s="47"/>
      <c r="FA587" s="56"/>
      <c r="FB587" s="56"/>
      <c r="FC587" s="56"/>
      <c r="FE587" s="64" t="s">
        <v>108</v>
      </c>
      <c r="FG587" s="56"/>
      <c r="FJ587" s="94"/>
      <c r="FK587" s="56"/>
    </row>
    <row r="588" spans="1:167" s="7" customFormat="1" ht="14.4" x14ac:dyDescent="0.3">
      <c r="A588" s="65"/>
      <c r="B588" s="58" t="s">
        <v>238</v>
      </c>
      <c r="C588" s="256" t="s">
        <v>239</v>
      </c>
      <c r="D588" s="256"/>
      <c r="E588" s="256"/>
      <c r="F588" s="59" t="s">
        <v>111</v>
      </c>
      <c r="G588" s="66">
        <v>106</v>
      </c>
      <c r="H588" s="60"/>
      <c r="I588" s="66">
        <v>106</v>
      </c>
      <c r="J588" s="68"/>
      <c r="K588" s="60"/>
      <c r="L588" s="61">
        <v>81.05</v>
      </c>
      <c r="M588" s="60"/>
      <c r="N588" s="63">
        <v>4231.49</v>
      </c>
      <c r="EZ588" s="47"/>
      <c r="FA588" s="56"/>
      <c r="FB588" s="56"/>
      <c r="FC588" s="56"/>
      <c r="FE588" s="64" t="s">
        <v>239</v>
      </c>
      <c r="FG588" s="56"/>
      <c r="FJ588" s="94"/>
      <c r="FK588" s="56"/>
    </row>
    <row r="589" spans="1:167" s="7" customFormat="1" ht="20.399999999999999" x14ac:dyDescent="0.3">
      <c r="A589" s="65"/>
      <c r="B589" s="58" t="s">
        <v>240</v>
      </c>
      <c r="C589" s="256" t="s">
        <v>241</v>
      </c>
      <c r="D589" s="256"/>
      <c r="E589" s="256"/>
      <c r="F589" s="59" t="s">
        <v>111</v>
      </c>
      <c r="G589" s="66">
        <v>56</v>
      </c>
      <c r="H589" s="62">
        <v>0.85</v>
      </c>
      <c r="I589" s="80">
        <v>47.6</v>
      </c>
      <c r="J589" s="68"/>
      <c r="K589" s="60"/>
      <c r="L589" s="61">
        <v>36.39</v>
      </c>
      <c r="M589" s="60"/>
      <c r="N589" s="63">
        <v>1900.18</v>
      </c>
      <c r="EZ589" s="47"/>
      <c r="FA589" s="56"/>
      <c r="FB589" s="56"/>
      <c r="FC589" s="56"/>
      <c r="FE589" s="64" t="s">
        <v>241</v>
      </c>
      <c r="FG589" s="56"/>
      <c r="FJ589" s="94"/>
      <c r="FK589" s="56"/>
    </row>
    <row r="590" spans="1:167" s="7" customFormat="1" ht="14.4" x14ac:dyDescent="0.3">
      <c r="A590" s="75"/>
      <c r="B590" s="76"/>
      <c r="C590" s="258" t="s">
        <v>114</v>
      </c>
      <c r="D590" s="258"/>
      <c r="E590" s="258"/>
      <c r="F590" s="50"/>
      <c r="G590" s="51"/>
      <c r="H590" s="51"/>
      <c r="I590" s="51"/>
      <c r="J590" s="54"/>
      <c r="K590" s="51"/>
      <c r="L590" s="77">
        <v>763.83</v>
      </c>
      <c r="M590" s="72"/>
      <c r="N590" s="78">
        <v>15658.24</v>
      </c>
      <c r="EZ590" s="47"/>
      <c r="FA590" s="56"/>
      <c r="FB590" s="56"/>
      <c r="FC590" s="56"/>
      <c r="FG590" s="56" t="s">
        <v>114</v>
      </c>
      <c r="FJ590" s="94"/>
      <c r="FK590" s="56"/>
    </row>
    <row r="591" spans="1:167" s="7" customFormat="1" ht="20.399999999999999" x14ac:dyDescent="0.3">
      <c r="A591" s="48" t="s">
        <v>315</v>
      </c>
      <c r="B591" s="49" t="s">
        <v>243</v>
      </c>
      <c r="C591" s="258" t="s">
        <v>244</v>
      </c>
      <c r="D591" s="258"/>
      <c r="E591" s="258"/>
      <c r="F591" s="50" t="s">
        <v>162</v>
      </c>
      <c r="G591" s="51">
        <v>-2.9000000000000001E-2</v>
      </c>
      <c r="H591" s="52">
        <v>1</v>
      </c>
      <c r="I591" s="86">
        <v>-2.9000000000000001E-2</v>
      </c>
      <c r="J591" s="84">
        <v>9727.3700000000008</v>
      </c>
      <c r="K591" s="51"/>
      <c r="L591" s="77">
        <v>-282.08999999999997</v>
      </c>
      <c r="M591" s="87">
        <v>9.5</v>
      </c>
      <c r="N591" s="78">
        <v>-2679.86</v>
      </c>
      <c r="EZ591" s="47"/>
      <c r="FA591" s="56" t="s">
        <v>244</v>
      </c>
      <c r="FB591" s="56" t="s">
        <v>0</v>
      </c>
      <c r="FC591" s="56" t="s">
        <v>0</v>
      </c>
      <c r="FG591" s="56"/>
      <c r="FJ591" s="94"/>
      <c r="FK591" s="56"/>
    </row>
    <row r="592" spans="1:167" s="7" customFormat="1" ht="14.4" x14ac:dyDescent="0.3">
      <c r="A592" s="75"/>
      <c r="B592" s="76"/>
      <c r="C592" s="258" t="s">
        <v>114</v>
      </c>
      <c r="D592" s="258"/>
      <c r="E592" s="258"/>
      <c r="F592" s="50"/>
      <c r="G592" s="51"/>
      <c r="H592" s="51"/>
      <c r="I592" s="51"/>
      <c r="J592" s="54"/>
      <c r="K592" s="51"/>
      <c r="L592" s="77">
        <v>-282.08999999999997</v>
      </c>
      <c r="M592" s="72"/>
      <c r="N592" s="78">
        <v>-2679.86</v>
      </c>
      <c r="EZ592" s="47"/>
      <c r="FA592" s="56"/>
      <c r="FB592" s="56"/>
      <c r="FC592" s="56"/>
      <c r="FG592" s="56" t="s">
        <v>114</v>
      </c>
      <c r="FJ592" s="94"/>
      <c r="FK592" s="56"/>
    </row>
    <row r="593" spans="1:167" s="7" customFormat="1" ht="20.399999999999999" x14ac:dyDescent="0.3">
      <c r="A593" s="48" t="s">
        <v>316</v>
      </c>
      <c r="B593" s="49" t="s">
        <v>7</v>
      </c>
      <c r="C593" s="258" t="s">
        <v>246</v>
      </c>
      <c r="D593" s="258"/>
      <c r="E593" s="258"/>
      <c r="F593" s="50" t="s">
        <v>8</v>
      </c>
      <c r="G593" s="51">
        <v>0.36</v>
      </c>
      <c r="H593" s="52">
        <v>1</v>
      </c>
      <c r="I593" s="91">
        <v>0.36</v>
      </c>
      <c r="J593" s="84">
        <v>37646.32</v>
      </c>
      <c r="K593" s="90">
        <v>1.04236</v>
      </c>
      <c r="L593" s="84">
        <v>14126.77</v>
      </c>
      <c r="M593" s="87">
        <v>9.5</v>
      </c>
      <c r="N593" s="78">
        <v>134204.32</v>
      </c>
      <c r="EZ593" s="47"/>
      <c r="FA593" s="56" t="s">
        <v>246</v>
      </c>
      <c r="FB593" s="56" t="s">
        <v>0</v>
      </c>
      <c r="FC593" s="56" t="s">
        <v>0</v>
      </c>
      <c r="FG593" s="56"/>
      <c r="FJ593" s="94"/>
      <c r="FK593" s="56"/>
    </row>
    <row r="594" spans="1:167" s="7" customFormat="1" ht="14.4" x14ac:dyDescent="0.3">
      <c r="A594" s="70"/>
      <c r="B594" s="88"/>
      <c r="C594" s="256" t="s">
        <v>170</v>
      </c>
      <c r="D594" s="256"/>
      <c r="E594" s="256"/>
      <c r="F594" s="256"/>
      <c r="G594" s="256"/>
      <c r="H594" s="256"/>
      <c r="I594" s="256"/>
      <c r="J594" s="256"/>
      <c r="K594" s="256"/>
      <c r="L594" s="256"/>
      <c r="M594" s="256"/>
      <c r="N594" s="263"/>
      <c r="EZ594" s="47"/>
      <c r="FA594" s="56"/>
      <c r="FB594" s="56"/>
      <c r="FC594" s="56"/>
      <c r="FG594" s="56"/>
      <c r="FH594" s="64" t="s">
        <v>170</v>
      </c>
      <c r="FJ594" s="94"/>
      <c r="FK594" s="56"/>
    </row>
    <row r="595" spans="1:167" s="7" customFormat="1" ht="14.4" x14ac:dyDescent="0.3">
      <c r="A595" s="89"/>
      <c r="B595" s="58"/>
      <c r="C595" s="264" t="s">
        <v>159</v>
      </c>
      <c r="D595" s="264"/>
      <c r="E595" s="264"/>
      <c r="F595" s="264"/>
      <c r="G595" s="264"/>
      <c r="H595" s="264"/>
      <c r="I595" s="264"/>
      <c r="J595" s="264"/>
      <c r="K595" s="264"/>
      <c r="L595" s="264"/>
      <c r="M595" s="264"/>
      <c r="N595" s="265"/>
      <c r="EZ595" s="47"/>
      <c r="FA595" s="56"/>
      <c r="FB595" s="56"/>
      <c r="FC595" s="56"/>
      <c r="FG595" s="56"/>
      <c r="FI595" s="64" t="s">
        <v>159</v>
      </c>
      <c r="FJ595" s="94"/>
      <c r="FK595" s="56"/>
    </row>
    <row r="596" spans="1:167" s="7" customFormat="1" ht="14.4" x14ac:dyDescent="0.3">
      <c r="A596" s="89"/>
      <c r="B596" s="58"/>
      <c r="C596" s="264" t="s">
        <v>149</v>
      </c>
      <c r="D596" s="264"/>
      <c r="E596" s="264"/>
      <c r="F596" s="264"/>
      <c r="G596" s="264"/>
      <c r="H596" s="264"/>
      <c r="I596" s="264"/>
      <c r="J596" s="264"/>
      <c r="K596" s="264"/>
      <c r="L596" s="264"/>
      <c r="M596" s="264"/>
      <c r="N596" s="265"/>
      <c r="EZ596" s="47"/>
      <c r="FA596" s="56"/>
      <c r="FB596" s="56"/>
      <c r="FC596" s="56"/>
      <c r="FG596" s="56"/>
      <c r="FI596" s="64" t="s">
        <v>149</v>
      </c>
      <c r="FJ596" s="94"/>
      <c r="FK596" s="56"/>
    </row>
    <row r="597" spans="1:167" s="7" customFormat="1" ht="14.4" x14ac:dyDescent="0.3">
      <c r="A597" s="75"/>
      <c r="B597" s="76"/>
      <c r="C597" s="258" t="s">
        <v>114</v>
      </c>
      <c r="D597" s="258"/>
      <c r="E597" s="258"/>
      <c r="F597" s="50"/>
      <c r="G597" s="51"/>
      <c r="H597" s="51"/>
      <c r="I597" s="51"/>
      <c r="J597" s="54"/>
      <c r="K597" s="51"/>
      <c r="L597" s="84">
        <v>14126.77</v>
      </c>
      <c r="M597" s="72"/>
      <c r="N597" s="78">
        <v>134204.32</v>
      </c>
      <c r="EZ597" s="47"/>
      <c r="FA597" s="56"/>
      <c r="FB597" s="56"/>
      <c r="FC597" s="56"/>
      <c r="FG597" s="56" t="s">
        <v>114</v>
      </c>
      <c r="FJ597" s="94"/>
      <c r="FK597" s="56"/>
    </row>
    <row r="598" spans="1:167" s="7" customFormat="1" ht="20.399999999999999" x14ac:dyDescent="0.3">
      <c r="A598" s="48" t="s">
        <v>317</v>
      </c>
      <c r="B598" s="49" t="s">
        <v>7</v>
      </c>
      <c r="C598" s="258" t="s">
        <v>164</v>
      </c>
      <c r="D598" s="258"/>
      <c r="E598" s="258"/>
      <c r="F598" s="50" t="s">
        <v>8</v>
      </c>
      <c r="G598" s="51">
        <v>2.9000000000000001E-2</v>
      </c>
      <c r="H598" s="52">
        <v>1</v>
      </c>
      <c r="I598" s="86">
        <v>2.9000000000000001E-2</v>
      </c>
      <c r="J598" s="84">
        <v>27894.74</v>
      </c>
      <c r="K598" s="90">
        <v>1.04236</v>
      </c>
      <c r="L598" s="77">
        <v>843.21</v>
      </c>
      <c r="M598" s="87">
        <v>9.5</v>
      </c>
      <c r="N598" s="78">
        <v>8010.5</v>
      </c>
      <c r="EZ598" s="47"/>
      <c r="FA598" s="56" t="s">
        <v>164</v>
      </c>
      <c r="FB598" s="56" t="s">
        <v>0</v>
      </c>
      <c r="FC598" s="56" t="s">
        <v>0</v>
      </c>
      <c r="FG598" s="56"/>
      <c r="FJ598" s="94"/>
      <c r="FK598" s="56"/>
    </row>
    <row r="599" spans="1:167" s="7" customFormat="1" ht="14.4" x14ac:dyDescent="0.3">
      <c r="A599" s="70"/>
      <c r="B599" s="88"/>
      <c r="C599" s="256" t="s">
        <v>165</v>
      </c>
      <c r="D599" s="256"/>
      <c r="E599" s="256"/>
      <c r="F599" s="256"/>
      <c r="G599" s="256"/>
      <c r="H599" s="256"/>
      <c r="I599" s="256"/>
      <c r="J599" s="256"/>
      <c r="K599" s="256"/>
      <c r="L599" s="256"/>
      <c r="M599" s="256"/>
      <c r="N599" s="263"/>
      <c r="EZ599" s="47"/>
      <c r="FA599" s="56"/>
      <c r="FB599" s="56"/>
      <c r="FC599" s="56"/>
      <c r="FG599" s="56"/>
      <c r="FH599" s="64" t="s">
        <v>165</v>
      </c>
      <c r="FJ599" s="94"/>
      <c r="FK599" s="56"/>
    </row>
    <row r="600" spans="1:167" s="7" customFormat="1" ht="14.4" x14ac:dyDescent="0.3">
      <c r="A600" s="89"/>
      <c r="B600" s="58"/>
      <c r="C600" s="264" t="s">
        <v>159</v>
      </c>
      <c r="D600" s="264"/>
      <c r="E600" s="264"/>
      <c r="F600" s="264"/>
      <c r="G600" s="264"/>
      <c r="H600" s="264"/>
      <c r="I600" s="264"/>
      <c r="J600" s="264"/>
      <c r="K600" s="264"/>
      <c r="L600" s="264"/>
      <c r="M600" s="264"/>
      <c r="N600" s="265"/>
      <c r="EZ600" s="47"/>
      <c r="FA600" s="56"/>
      <c r="FB600" s="56"/>
      <c r="FC600" s="56"/>
      <c r="FG600" s="56"/>
      <c r="FI600" s="64" t="s">
        <v>159</v>
      </c>
      <c r="FJ600" s="94"/>
      <c r="FK600" s="56"/>
    </row>
    <row r="601" spans="1:167" s="7" customFormat="1" ht="14.4" x14ac:dyDescent="0.3">
      <c r="A601" s="89"/>
      <c r="B601" s="58"/>
      <c r="C601" s="264" t="s">
        <v>149</v>
      </c>
      <c r="D601" s="264"/>
      <c r="E601" s="264"/>
      <c r="F601" s="264"/>
      <c r="G601" s="264"/>
      <c r="H601" s="264"/>
      <c r="I601" s="264"/>
      <c r="J601" s="264"/>
      <c r="K601" s="264"/>
      <c r="L601" s="264"/>
      <c r="M601" s="264"/>
      <c r="N601" s="265"/>
      <c r="EZ601" s="47"/>
      <c r="FA601" s="56"/>
      <c r="FB601" s="56"/>
      <c r="FC601" s="56"/>
      <c r="FG601" s="56"/>
      <c r="FI601" s="64" t="s">
        <v>149</v>
      </c>
      <c r="FJ601" s="94"/>
      <c r="FK601" s="56"/>
    </row>
    <row r="602" spans="1:167" s="7" customFormat="1" ht="14.4" x14ac:dyDescent="0.3">
      <c r="A602" s="75"/>
      <c r="B602" s="76"/>
      <c r="C602" s="258" t="s">
        <v>114</v>
      </c>
      <c r="D602" s="258"/>
      <c r="E602" s="258"/>
      <c r="F602" s="50"/>
      <c r="G602" s="51"/>
      <c r="H602" s="51"/>
      <c r="I602" s="51"/>
      <c r="J602" s="54"/>
      <c r="K602" s="51"/>
      <c r="L602" s="77">
        <v>843.21</v>
      </c>
      <c r="M602" s="72"/>
      <c r="N602" s="78">
        <v>8010.5</v>
      </c>
      <c r="EZ602" s="47"/>
      <c r="FA602" s="56"/>
      <c r="FB602" s="56"/>
      <c r="FC602" s="56"/>
      <c r="FG602" s="56" t="s">
        <v>114</v>
      </c>
      <c r="FJ602" s="94"/>
      <c r="FK602" s="56"/>
    </row>
    <row r="603" spans="1:167" s="7" customFormat="1" ht="14.4" x14ac:dyDescent="0.3">
      <c r="A603" s="259" t="s">
        <v>191</v>
      </c>
      <c r="B603" s="260"/>
      <c r="C603" s="260"/>
      <c r="D603" s="260"/>
      <c r="E603" s="260"/>
      <c r="F603" s="260"/>
      <c r="G603" s="260"/>
      <c r="H603" s="260"/>
      <c r="I603" s="260"/>
      <c r="J603" s="260"/>
      <c r="K603" s="260"/>
      <c r="L603" s="260"/>
      <c r="M603" s="260"/>
      <c r="N603" s="261"/>
      <c r="EZ603" s="47"/>
      <c r="FA603" s="56"/>
      <c r="FB603" s="56"/>
      <c r="FC603" s="56"/>
      <c r="FG603" s="56"/>
      <c r="FJ603" s="94" t="s">
        <v>191</v>
      </c>
      <c r="FK603" s="56"/>
    </row>
    <row r="604" spans="1:167" s="7" customFormat="1" ht="51" x14ac:dyDescent="0.3">
      <c r="A604" s="48" t="s">
        <v>318</v>
      </c>
      <c r="B604" s="49" t="s">
        <v>193</v>
      </c>
      <c r="C604" s="258" t="s">
        <v>194</v>
      </c>
      <c r="D604" s="258"/>
      <c r="E604" s="258"/>
      <c r="F604" s="50" t="s">
        <v>195</v>
      </c>
      <c r="G604" s="51">
        <v>1.7</v>
      </c>
      <c r="H604" s="52">
        <v>1</v>
      </c>
      <c r="I604" s="87">
        <v>1.7</v>
      </c>
      <c r="J604" s="77">
        <v>3.28</v>
      </c>
      <c r="K604" s="51"/>
      <c r="L604" s="77">
        <v>5.58</v>
      </c>
      <c r="M604" s="91">
        <v>15.71</v>
      </c>
      <c r="N604" s="103">
        <v>87.66</v>
      </c>
      <c r="EZ604" s="47"/>
      <c r="FA604" s="56" t="s">
        <v>194</v>
      </c>
      <c r="FB604" s="56" t="s">
        <v>0</v>
      </c>
      <c r="FC604" s="56" t="s">
        <v>0</v>
      </c>
      <c r="FG604" s="56"/>
      <c r="FJ604" s="94"/>
      <c r="FK604" s="56"/>
    </row>
    <row r="605" spans="1:167" s="7" customFormat="1" ht="14.4" x14ac:dyDescent="0.3">
      <c r="A605" s="75"/>
      <c r="B605" s="76"/>
      <c r="C605" s="258" t="s">
        <v>114</v>
      </c>
      <c r="D605" s="258"/>
      <c r="E605" s="258"/>
      <c r="F605" s="50"/>
      <c r="G605" s="51"/>
      <c r="H605" s="51"/>
      <c r="I605" s="51"/>
      <c r="J605" s="54"/>
      <c r="K605" s="51"/>
      <c r="L605" s="77">
        <v>5.58</v>
      </c>
      <c r="M605" s="72"/>
      <c r="N605" s="103">
        <v>87.66</v>
      </c>
      <c r="EZ605" s="47"/>
      <c r="FA605" s="56"/>
      <c r="FB605" s="56"/>
      <c r="FC605" s="56"/>
      <c r="FG605" s="56" t="s">
        <v>114</v>
      </c>
      <c r="FJ605" s="94"/>
      <c r="FK605" s="56"/>
    </row>
    <row r="606" spans="1:167" s="7" customFormat="1" ht="51" x14ac:dyDescent="0.3">
      <c r="A606" s="48" t="s">
        <v>319</v>
      </c>
      <c r="B606" s="49" t="s">
        <v>197</v>
      </c>
      <c r="C606" s="258" t="s">
        <v>250</v>
      </c>
      <c r="D606" s="258"/>
      <c r="E606" s="258"/>
      <c r="F606" s="50" t="s">
        <v>195</v>
      </c>
      <c r="G606" s="51">
        <v>1.05</v>
      </c>
      <c r="H606" s="52">
        <v>1</v>
      </c>
      <c r="I606" s="91">
        <v>1.05</v>
      </c>
      <c r="J606" s="77">
        <v>8.39</v>
      </c>
      <c r="K606" s="51"/>
      <c r="L606" s="77">
        <v>8.81</v>
      </c>
      <c r="M606" s="91">
        <v>15.71</v>
      </c>
      <c r="N606" s="103">
        <v>138.41</v>
      </c>
      <c r="EZ606" s="47"/>
      <c r="FA606" s="56" t="s">
        <v>250</v>
      </c>
      <c r="FB606" s="56" t="s">
        <v>0</v>
      </c>
      <c r="FC606" s="56" t="s">
        <v>0</v>
      </c>
      <c r="FG606" s="56"/>
      <c r="FJ606" s="94"/>
      <c r="FK606" s="56"/>
    </row>
    <row r="607" spans="1:167" s="7" customFormat="1" ht="14.4" x14ac:dyDescent="0.3">
      <c r="A607" s="75"/>
      <c r="B607" s="76"/>
      <c r="C607" s="258" t="s">
        <v>114</v>
      </c>
      <c r="D607" s="258"/>
      <c r="E607" s="258"/>
      <c r="F607" s="50"/>
      <c r="G607" s="51"/>
      <c r="H607" s="51"/>
      <c r="I607" s="51"/>
      <c r="J607" s="54"/>
      <c r="K607" s="51"/>
      <c r="L607" s="77">
        <v>8.81</v>
      </c>
      <c r="M607" s="72"/>
      <c r="N607" s="103">
        <v>138.41</v>
      </c>
      <c r="EZ607" s="47"/>
      <c r="FA607" s="56"/>
      <c r="FB607" s="56"/>
      <c r="FC607" s="56"/>
      <c r="FG607" s="56" t="s">
        <v>114</v>
      </c>
      <c r="FJ607" s="94"/>
      <c r="FK607" s="56"/>
    </row>
    <row r="608" spans="1:167" s="7" customFormat="1" ht="40.799999999999997" x14ac:dyDescent="0.3">
      <c r="A608" s="48" t="s">
        <v>320</v>
      </c>
      <c r="B608" s="49" t="s">
        <v>203</v>
      </c>
      <c r="C608" s="258" t="s">
        <v>204</v>
      </c>
      <c r="D608" s="258"/>
      <c r="E608" s="258"/>
      <c r="F608" s="50" t="s">
        <v>195</v>
      </c>
      <c r="G608" s="51">
        <v>2.75</v>
      </c>
      <c r="H608" s="52">
        <v>1</v>
      </c>
      <c r="I608" s="91">
        <v>2.75</v>
      </c>
      <c r="J608" s="77">
        <v>3.86</v>
      </c>
      <c r="K608" s="51"/>
      <c r="L608" s="77">
        <v>10.62</v>
      </c>
      <c r="M608" s="91">
        <v>16.22</v>
      </c>
      <c r="N608" s="103">
        <v>172.26</v>
      </c>
      <c r="EZ608" s="47"/>
      <c r="FA608" s="56" t="s">
        <v>204</v>
      </c>
      <c r="FB608" s="56" t="s">
        <v>0</v>
      </c>
      <c r="FC608" s="56" t="s">
        <v>0</v>
      </c>
      <c r="FG608" s="56"/>
      <c r="FJ608" s="94"/>
      <c r="FK608" s="56"/>
    </row>
    <row r="609" spans="1:167" s="7" customFormat="1" ht="14.4" x14ac:dyDescent="0.3">
      <c r="A609" s="75"/>
      <c r="B609" s="76"/>
      <c r="C609" s="258" t="s">
        <v>114</v>
      </c>
      <c r="D609" s="258"/>
      <c r="E609" s="258"/>
      <c r="F609" s="50"/>
      <c r="G609" s="51"/>
      <c r="H609" s="51"/>
      <c r="I609" s="51"/>
      <c r="J609" s="54"/>
      <c r="K609" s="51"/>
      <c r="L609" s="77">
        <v>10.62</v>
      </c>
      <c r="M609" s="72"/>
      <c r="N609" s="103">
        <v>172.26</v>
      </c>
      <c r="EZ609" s="47"/>
      <c r="FA609" s="56"/>
      <c r="FB609" s="56"/>
      <c r="FC609" s="56"/>
      <c r="FG609" s="56" t="s">
        <v>114</v>
      </c>
      <c r="FJ609" s="94"/>
      <c r="FK609" s="56"/>
    </row>
    <row r="610" spans="1:167" s="7" customFormat="1" ht="0" hidden="1" customHeight="1" x14ac:dyDescent="0.3">
      <c r="A610" s="95"/>
      <c r="B610" s="56"/>
      <c r="C610" s="56"/>
      <c r="D610" s="56"/>
      <c r="E610" s="56"/>
      <c r="F610" s="96"/>
      <c r="G610" s="96"/>
      <c r="H610" s="96"/>
      <c r="I610" s="96"/>
      <c r="J610" s="97"/>
      <c r="K610" s="96"/>
      <c r="L610" s="97"/>
      <c r="M610" s="60"/>
      <c r="N610" s="97"/>
      <c r="EZ610" s="47"/>
      <c r="FA610" s="56"/>
      <c r="FB610" s="56"/>
      <c r="FC610" s="56"/>
      <c r="FG610" s="56"/>
      <c r="FJ610" s="94"/>
      <c r="FK610" s="56"/>
    </row>
    <row r="611" spans="1:167" s="7" customFormat="1" ht="14.4" x14ac:dyDescent="0.3">
      <c r="A611" s="98"/>
      <c r="B611" s="99"/>
      <c r="C611" s="258" t="s">
        <v>321</v>
      </c>
      <c r="D611" s="258"/>
      <c r="E611" s="258"/>
      <c r="F611" s="258"/>
      <c r="G611" s="258"/>
      <c r="H611" s="258"/>
      <c r="I611" s="258"/>
      <c r="J611" s="258"/>
      <c r="K611" s="258"/>
      <c r="L611" s="100">
        <v>17195.009999999998</v>
      </c>
      <c r="M611" s="101"/>
      <c r="N611" s="102">
        <v>172513.54</v>
      </c>
      <c r="EZ611" s="47"/>
      <c r="FA611" s="56"/>
      <c r="FB611" s="56"/>
      <c r="FC611" s="56"/>
      <c r="FG611" s="56"/>
      <c r="FJ611" s="94"/>
      <c r="FK611" s="56" t="s">
        <v>321</v>
      </c>
    </row>
    <row r="612" spans="1:167" s="7" customFormat="1" ht="14.4" x14ac:dyDescent="0.3">
      <c r="A612" s="266" t="s">
        <v>322</v>
      </c>
      <c r="B612" s="267"/>
      <c r="C612" s="267"/>
      <c r="D612" s="267"/>
      <c r="E612" s="267"/>
      <c r="F612" s="267"/>
      <c r="G612" s="267"/>
      <c r="H612" s="267"/>
      <c r="I612" s="267"/>
      <c r="J612" s="267"/>
      <c r="K612" s="267"/>
      <c r="L612" s="267"/>
      <c r="M612" s="267"/>
      <c r="N612" s="268"/>
      <c r="EZ612" s="47" t="s">
        <v>322</v>
      </c>
      <c r="FA612" s="56"/>
      <c r="FB612" s="56"/>
      <c r="FC612" s="56"/>
      <c r="FG612" s="56"/>
      <c r="FJ612" s="94"/>
      <c r="FK612" s="56"/>
    </row>
    <row r="613" spans="1:167" s="7" customFormat="1" ht="40.799999999999997" x14ac:dyDescent="0.3">
      <c r="A613" s="48" t="s">
        <v>323</v>
      </c>
      <c r="B613" s="49" t="s">
        <v>126</v>
      </c>
      <c r="C613" s="258" t="s">
        <v>127</v>
      </c>
      <c r="D613" s="258"/>
      <c r="E613" s="258"/>
      <c r="F613" s="50" t="s">
        <v>103</v>
      </c>
      <c r="G613" s="51">
        <v>7.4499999999999997E-2</v>
      </c>
      <c r="H613" s="52">
        <v>1</v>
      </c>
      <c r="I613" s="53">
        <v>7.4499999999999997E-2</v>
      </c>
      <c r="J613" s="54"/>
      <c r="K613" s="51"/>
      <c r="L613" s="54"/>
      <c r="M613" s="51"/>
      <c r="N613" s="55"/>
      <c r="EZ613" s="47"/>
      <c r="FA613" s="56" t="s">
        <v>127</v>
      </c>
      <c r="FB613" s="56" t="s">
        <v>0</v>
      </c>
      <c r="FC613" s="56" t="s">
        <v>0</v>
      </c>
      <c r="FG613" s="56"/>
      <c r="FJ613" s="94"/>
      <c r="FK613" s="56"/>
    </row>
    <row r="614" spans="1:167" s="7" customFormat="1" ht="14.4" x14ac:dyDescent="0.3">
      <c r="A614" s="57"/>
      <c r="B614" s="58" t="s">
        <v>18</v>
      </c>
      <c r="C614" s="256" t="s">
        <v>104</v>
      </c>
      <c r="D614" s="256"/>
      <c r="E614" s="256"/>
      <c r="F614" s="59"/>
      <c r="G614" s="60"/>
      <c r="H614" s="60"/>
      <c r="I614" s="60"/>
      <c r="J614" s="61">
        <v>92.08</v>
      </c>
      <c r="K614" s="60"/>
      <c r="L614" s="61">
        <v>6.86</v>
      </c>
      <c r="M614" s="62">
        <v>52.21</v>
      </c>
      <c r="N614" s="85">
        <v>358.16</v>
      </c>
      <c r="EZ614" s="47"/>
      <c r="FA614" s="56"/>
      <c r="FB614" s="56"/>
      <c r="FC614" s="56"/>
      <c r="FD614" s="64" t="s">
        <v>104</v>
      </c>
      <c r="FG614" s="56"/>
      <c r="FJ614" s="94"/>
      <c r="FK614" s="56"/>
    </row>
    <row r="615" spans="1:167" s="7" customFormat="1" ht="14.4" x14ac:dyDescent="0.3">
      <c r="A615" s="57"/>
      <c r="B615" s="58" t="s">
        <v>115</v>
      </c>
      <c r="C615" s="256" t="s">
        <v>119</v>
      </c>
      <c r="D615" s="256"/>
      <c r="E615" s="256"/>
      <c r="F615" s="59"/>
      <c r="G615" s="60"/>
      <c r="H615" s="60"/>
      <c r="I615" s="60"/>
      <c r="J615" s="61">
        <v>287.60000000000002</v>
      </c>
      <c r="K615" s="60"/>
      <c r="L615" s="61">
        <v>21.43</v>
      </c>
      <c r="M615" s="62">
        <v>15.71</v>
      </c>
      <c r="N615" s="85">
        <v>336.67</v>
      </c>
      <c r="EZ615" s="47"/>
      <c r="FA615" s="56"/>
      <c r="FB615" s="56"/>
      <c r="FC615" s="56"/>
      <c r="FD615" s="64" t="s">
        <v>119</v>
      </c>
      <c r="FG615" s="56"/>
      <c r="FJ615" s="94"/>
      <c r="FK615" s="56"/>
    </row>
    <row r="616" spans="1:167" s="7" customFormat="1" ht="14.4" x14ac:dyDescent="0.3">
      <c r="A616" s="57"/>
      <c r="B616" s="58" t="s">
        <v>13</v>
      </c>
      <c r="C616" s="256" t="s">
        <v>120</v>
      </c>
      <c r="D616" s="256"/>
      <c r="E616" s="256"/>
      <c r="F616" s="59"/>
      <c r="G616" s="60"/>
      <c r="H616" s="60"/>
      <c r="I616" s="60"/>
      <c r="J616" s="61">
        <v>37.57</v>
      </c>
      <c r="K616" s="60"/>
      <c r="L616" s="61">
        <v>2.8</v>
      </c>
      <c r="M616" s="62">
        <v>52.21</v>
      </c>
      <c r="N616" s="85">
        <v>146.19</v>
      </c>
      <c r="EZ616" s="47"/>
      <c r="FA616" s="56"/>
      <c r="FB616" s="56"/>
      <c r="FC616" s="56"/>
      <c r="FD616" s="64" t="s">
        <v>120</v>
      </c>
      <c r="FG616" s="56"/>
      <c r="FJ616" s="94"/>
      <c r="FK616" s="56"/>
    </row>
    <row r="617" spans="1:167" s="7" customFormat="1" ht="14.4" x14ac:dyDescent="0.3">
      <c r="A617" s="65"/>
      <c r="B617" s="58"/>
      <c r="C617" s="256" t="s">
        <v>105</v>
      </c>
      <c r="D617" s="256"/>
      <c r="E617" s="256"/>
      <c r="F617" s="59" t="s">
        <v>106</v>
      </c>
      <c r="G617" s="80">
        <v>11.7</v>
      </c>
      <c r="H617" s="60"/>
      <c r="I617" s="81">
        <v>0.87165000000000004</v>
      </c>
      <c r="J617" s="68"/>
      <c r="K617" s="60"/>
      <c r="L617" s="68"/>
      <c r="M617" s="60"/>
      <c r="N617" s="69"/>
      <c r="EZ617" s="47"/>
      <c r="FA617" s="56"/>
      <c r="FB617" s="56"/>
      <c r="FC617" s="56"/>
      <c r="FE617" s="64" t="s">
        <v>105</v>
      </c>
      <c r="FG617" s="56"/>
      <c r="FJ617" s="94"/>
      <c r="FK617" s="56"/>
    </row>
    <row r="618" spans="1:167" s="7" customFormat="1" ht="14.4" x14ac:dyDescent="0.3">
      <c r="A618" s="65"/>
      <c r="B618" s="58"/>
      <c r="C618" s="256" t="s">
        <v>121</v>
      </c>
      <c r="D618" s="256"/>
      <c r="E618" s="256"/>
      <c r="F618" s="59" t="s">
        <v>106</v>
      </c>
      <c r="G618" s="62">
        <v>2.96</v>
      </c>
      <c r="H618" s="60"/>
      <c r="I618" s="81">
        <v>0.22051999999999999</v>
      </c>
      <c r="J618" s="68"/>
      <c r="K618" s="60"/>
      <c r="L618" s="68"/>
      <c r="M618" s="60"/>
      <c r="N618" s="69"/>
      <c r="EZ618" s="47"/>
      <c r="FA618" s="56"/>
      <c r="FB618" s="56"/>
      <c r="FC618" s="56"/>
      <c r="FE618" s="64" t="s">
        <v>121</v>
      </c>
      <c r="FG618" s="56"/>
      <c r="FJ618" s="94"/>
      <c r="FK618" s="56"/>
    </row>
    <row r="619" spans="1:167" s="7" customFormat="1" ht="14.4" x14ac:dyDescent="0.3">
      <c r="A619" s="70"/>
      <c r="B619" s="58"/>
      <c r="C619" s="262" t="s">
        <v>107</v>
      </c>
      <c r="D619" s="262"/>
      <c r="E619" s="262"/>
      <c r="F619" s="71"/>
      <c r="G619" s="72"/>
      <c r="H619" s="72"/>
      <c r="I619" s="72"/>
      <c r="J619" s="73">
        <v>379.68</v>
      </c>
      <c r="K619" s="72"/>
      <c r="L619" s="73">
        <v>28.29</v>
      </c>
      <c r="M619" s="72"/>
      <c r="N619" s="104">
        <v>694.83</v>
      </c>
      <c r="EZ619" s="47"/>
      <c r="FA619" s="56"/>
      <c r="FB619" s="56"/>
      <c r="FC619" s="56"/>
      <c r="FF619" s="64" t="s">
        <v>107</v>
      </c>
      <c r="FG619" s="56"/>
      <c r="FJ619" s="94"/>
      <c r="FK619" s="56"/>
    </row>
    <row r="620" spans="1:167" s="7" customFormat="1" ht="14.4" x14ac:dyDescent="0.3">
      <c r="A620" s="65"/>
      <c r="B620" s="58"/>
      <c r="C620" s="256" t="s">
        <v>108</v>
      </c>
      <c r="D620" s="256"/>
      <c r="E620" s="256"/>
      <c r="F620" s="59"/>
      <c r="G620" s="60"/>
      <c r="H620" s="60"/>
      <c r="I620" s="60"/>
      <c r="J620" s="68"/>
      <c r="K620" s="60"/>
      <c r="L620" s="61">
        <v>9.66</v>
      </c>
      <c r="M620" s="60"/>
      <c r="N620" s="85">
        <v>504.35</v>
      </c>
      <c r="EZ620" s="47"/>
      <c r="FA620" s="56"/>
      <c r="FB620" s="56"/>
      <c r="FC620" s="56"/>
      <c r="FE620" s="64" t="s">
        <v>108</v>
      </c>
      <c r="FG620" s="56"/>
      <c r="FJ620" s="94"/>
      <c r="FK620" s="56"/>
    </row>
    <row r="621" spans="1:167" s="7" customFormat="1" ht="14.4" x14ac:dyDescent="0.3">
      <c r="A621" s="65"/>
      <c r="B621" s="58" t="s">
        <v>128</v>
      </c>
      <c r="C621" s="256" t="s">
        <v>129</v>
      </c>
      <c r="D621" s="256"/>
      <c r="E621" s="256"/>
      <c r="F621" s="59" t="s">
        <v>111</v>
      </c>
      <c r="G621" s="66">
        <v>102</v>
      </c>
      <c r="H621" s="60"/>
      <c r="I621" s="66">
        <v>102</v>
      </c>
      <c r="J621" s="68"/>
      <c r="K621" s="60"/>
      <c r="L621" s="61">
        <v>9.85</v>
      </c>
      <c r="M621" s="60"/>
      <c r="N621" s="85">
        <v>514.44000000000005</v>
      </c>
      <c r="EZ621" s="47"/>
      <c r="FA621" s="56"/>
      <c r="FB621" s="56"/>
      <c r="FC621" s="56"/>
      <c r="FE621" s="64" t="s">
        <v>129</v>
      </c>
      <c r="FG621" s="56"/>
      <c r="FJ621" s="94"/>
      <c r="FK621" s="56"/>
    </row>
    <row r="622" spans="1:167" s="7" customFormat="1" ht="14.4" x14ac:dyDescent="0.3">
      <c r="A622" s="65"/>
      <c r="B622" s="58" t="s">
        <v>130</v>
      </c>
      <c r="C622" s="256" t="s">
        <v>131</v>
      </c>
      <c r="D622" s="256"/>
      <c r="E622" s="256"/>
      <c r="F622" s="59" t="s">
        <v>111</v>
      </c>
      <c r="G622" s="66">
        <v>54</v>
      </c>
      <c r="H622" s="60"/>
      <c r="I622" s="66">
        <v>54</v>
      </c>
      <c r="J622" s="68"/>
      <c r="K622" s="60"/>
      <c r="L622" s="61">
        <v>5.22</v>
      </c>
      <c r="M622" s="60"/>
      <c r="N622" s="85">
        <v>272.35000000000002</v>
      </c>
      <c r="EZ622" s="47"/>
      <c r="FA622" s="56"/>
      <c r="FB622" s="56"/>
      <c r="FC622" s="56"/>
      <c r="FE622" s="64" t="s">
        <v>131</v>
      </c>
      <c r="FG622" s="56"/>
      <c r="FJ622" s="94"/>
      <c r="FK622" s="56"/>
    </row>
    <row r="623" spans="1:167" s="7" customFormat="1" ht="14.4" x14ac:dyDescent="0.3">
      <c r="A623" s="75"/>
      <c r="B623" s="76"/>
      <c r="C623" s="258" t="s">
        <v>114</v>
      </c>
      <c r="D623" s="258"/>
      <c r="E623" s="258"/>
      <c r="F623" s="50"/>
      <c r="G623" s="51"/>
      <c r="H623" s="51"/>
      <c r="I623" s="51"/>
      <c r="J623" s="54"/>
      <c r="K623" s="51"/>
      <c r="L623" s="77">
        <v>43.36</v>
      </c>
      <c r="M623" s="72"/>
      <c r="N623" s="78">
        <v>1481.62</v>
      </c>
      <c r="EZ623" s="47"/>
      <c r="FA623" s="56"/>
      <c r="FB623" s="56"/>
      <c r="FC623" s="56"/>
      <c r="FG623" s="56" t="s">
        <v>114</v>
      </c>
      <c r="FJ623" s="94"/>
      <c r="FK623" s="56"/>
    </row>
    <row r="624" spans="1:167" s="7" customFormat="1" ht="20.399999999999999" x14ac:dyDescent="0.3">
      <c r="A624" s="48" t="s">
        <v>324</v>
      </c>
      <c r="B624" s="49" t="s">
        <v>132</v>
      </c>
      <c r="C624" s="258" t="s">
        <v>133</v>
      </c>
      <c r="D624" s="258"/>
      <c r="E624" s="258"/>
      <c r="F624" s="50" t="s">
        <v>103</v>
      </c>
      <c r="G624" s="51">
        <v>3.5799999999999998E-2</v>
      </c>
      <c r="H624" s="52">
        <v>1</v>
      </c>
      <c r="I624" s="53">
        <v>3.5799999999999998E-2</v>
      </c>
      <c r="J624" s="54"/>
      <c r="K624" s="51"/>
      <c r="L624" s="54"/>
      <c r="M624" s="51"/>
      <c r="N624" s="55"/>
      <c r="EZ624" s="47"/>
      <c r="FA624" s="56" t="s">
        <v>133</v>
      </c>
      <c r="FB624" s="56" t="s">
        <v>0</v>
      </c>
      <c r="FC624" s="56" t="s">
        <v>0</v>
      </c>
      <c r="FG624" s="56"/>
      <c r="FJ624" s="94"/>
      <c r="FK624" s="56"/>
    </row>
    <row r="625" spans="1:167" s="7" customFormat="1" ht="14.4" x14ac:dyDescent="0.3">
      <c r="A625" s="57"/>
      <c r="B625" s="58" t="s">
        <v>18</v>
      </c>
      <c r="C625" s="256" t="s">
        <v>104</v>
      </c>
      <c r="D625" s="256"/>
      <c r="E625" s="256"/>
      <c r="F625" s="59"/>
      <c r="G625" s="60"/>
      <c r="H625" s="60"/>
      <c r="I625" s="60"/>
      <c r="J625" s="61">
        <v>106.88</v>
      </c>
      <c r="K625" s="60"/>
      <c r="L625" s="61">
        <v>3.83</v>
      </c>
      <c r="M625" s="62">
        <v>52.21</v>
      </c>
      <c r="N625" s="85">
        <v>199.96</v>
      </c>
      <c r="EZ625" s="47"/>
      <c r="FA625" s="56"/>
      <c r="FB625" s="56"/>
      <c r="FC625" s="56"/>
      <c r="FD625" s="64" t="s">
        <v>104</v>
      </c>
      <c r="FG625" s="56"/>
      <c r="FJ625" s="94"/>
      <c r="FK625" s="56"/>
    </row>
    <row r="626" spans="1:167" s="7" customFormat="1" ht="14.4" x14ac:dyDescent="0.3">
      <c r="A626" s="57"/>
      <c r="B626" s="58" t="s">
        <v>115</v>
      </c>
      <c r="C626" s="256" t="s">
        <v>119</v>
      </c>
      <c r="D626" s="256"/>
      <c r="E626" s="256"/>
      <c r="F626" s="59"/>
      <c r="G626" s="60"/>
      <c r="H626" s="60"/>
      <c r="I626" s="60"/>
      <c r="J626" s="61">
        <v>241.58</v>
      </c>
      <c r="K626" s="60"/>
      <c r="L626" s="61">
        <v>8.65</v>
      </c>
      <c r="M626" s="62">
        <v>15.71</v>
      </c>
      <c r="N626" s="85">
        <v>135.88999999999999</v>
      </c>
      <c r="EZ626" s="47"/>
      <c r="FA626" s="56"/>
      <c r="FB626" s="56"/>
      <c r="FC626" s="56"/>
      <c r="FD626" s="64" t="s">
        <v>119</v>
      </c>
      <c r="FG626" s="56"/>
      <c r="FJ626" s="94"/>
      <c r="FK626" s="56"/>
    </row>
    <row r="627" spans="1:167" s="7" customFormat="1" ht="14.4" x14ac:dyDescent="0.3">
      <c r="A627" s="57"/>
      <c r="B627" s="58" t="s">
        <v>13</v>
      </c>
      <c r="C627" s="256" t="s">
        <v>120</v>
      </c>
      <c r="D627" s="256"/>
      <c r="E627" s="256"/>
      <c r="F627" s="59"/>
      <c r="G627" s="60"/>
      <c r="H627" s="60"/>
      <c r="I627" s="60"/>
      <c r="J627" s="61">
        <v>26.36</v>
      </c>
      <c r="K627" s="60"/>
      <c r="L627" s="61">
        <v>0.94</v>
      </c>
      <c r="M627" s="62">
        <v>52.21</v>
      </c>
      <c r="N627" s="85">
        <v>49.08</v>
      </c>
      <c r="EZ627" s="47"/>
      <c r="FA627" s="56"/>
      <c r="FB627" s="56"/>
      <c r="FC627" s="56"/>
      <c r="FD627" s="64" t="s">
        <v>120</v>
      </c>
      <c r="FG627" s="56"/>
      <c r="FJ627" s="94"/>
      <c r="FK627" s="56"/>
    </row>
    <row r="628" spans="1:167" s="7" customFormat="1" ht="14.4" x14ac:dyDescent="0.3">
      <c r="A628" s="65"/>
      <c r="B628" s="58"/>
      <c r="C628" s="256" t="s">
        <v>105</v>
      </c>
      <c r="D628" s="256"/>
      <c r="E628" s="256"/>
      <c r="F628" s="59" t="s">
        <v>106</v>
      </c>
      <c r="G628" s="62">
        <v>12.53</v>
      </c>
      <c r="H628" s="60"/>
      <c r="I628" s="82">
        <v>0.44857399999999997</v>
      </c>
      <c r="J628" s="68"/>
      <c r="K628" s="60"/>
      <c r="L628" s="68"/>
      <c r="M628" s="60"/>
      <c r="N628" s="69"/>
      <c r="EZ628" s="47"/>
      <c r="FA628" s="56"/>
      <c r="FB628" s="56"/>
      <c r="FC628" s="56"/>
      <c r="FE628" s="64" t="s">
        <v>105</v>
      </c>
      <c r="FG628" s="56"/>
      <c r="FJ628" s="94"/>
      <c r="FK628" s="56"/>
    </row>
    <row r="629" spans="1:167" s="7" customFormat="1" ht="14.4" x14ac:dyDescent="0.3">
      <c r="A629" s="65"/>
      <c r="B629" s="58"/>
      <c r="C629" s="256" t="s">
        <v>121</v>
      </c>
      <c r="D629" s="256"/>
      <c r="E629" s="256"/>
      <c r="F629" s="59" t="s">
        <v>106</v>
      </c>
      <c r="G629" s="62">
        <v>2.62</v>
      </c>
      <c r="H629" s="60"/>
      <c r="I629" s="82">
        <v>9.3796000000000004E-2</v>
      </c>
      <c r="J629" s="68"/>
      <c r="K629" s="60"/>
      <c r="L629" s="68"/>
      <c r="M629" s="60"/>
      <c r="N629" s="69"/>
      <c r="EZ629" s="47"/>
      <c r="FA629" s="56"/>
      <c r="FB629" s="56"/>
      <c r="FC629" s="56"/>
      <c r="FE629" s="64" t="s">
        <v>121</v>
      </c>
      <c r="FG629" s="56"/>
      <c r="FJ629" s="94"/>
      <c r="FK629" s="56"/>
    </row>
    <row r="630" spans="1:167" s="7" customFormat="1" ht="14.4" x14ac:dyDescent="0.3">
      <c r="A630" s="70"/>
      <c r="B630" s="58"/>
      <c r="C630" s="262" t="s">
        <v>107</v>
      </c>
      <c r="D630" s="262"/>
      <c r="E630" s="262"/>
      <c r="F630" s="71"/>
      <c r="G630" s="72"/>
      <c r="H630" s="72"/>
      <c r="I630" s="72"/>
      <c r="J630" s="73">
        <v>348.46</v>
      </c>
      <c r="K630" s="72"/>
      <c r="L630" s="73">
        <v>12.48</v>
      </c>
      <c r="M630" s="72"/>
      <c r="N630" s="104">
        <v>335.85</v>
      </c>
      <c r="EZ630" s="47"/>
      <c r="FA630" s="56"/>
      <c r="FB630" s="56"/>
      <c r="FC630" s="56"/>
      <c r="FF630" s="64" t="s">
        <v>107</v>
      </c>
      <c r="FG630" s="56"/>
      <c r="FJ630" s="94"/>
      <c r="FK630" s="56"/>
    </row>
    <row r="631" spans="1:167" s="7" customFormat="1" ht="14.4" x14ac:dyDescent="0.3">
      <c r="A631" s="65"/>
      <c r="B631" s="58"/>
      <c r="C631" s="256" t="s">
        <v>108</v>
      </c>
      <c r="D631" s="256"/>
      <c r="E631" s="256"/>
      <c r="F631" s="59"/>
      <c r="G631" s="60"/>
      <c r="H631" s="60"/>
      <c r="I631" s="60"/>
      <c r="J631" s="68"/>
      <c r="K631" s="60"/>
      <c r="L631" s="61">
        <v>4.7699999999999996</v>
      </c>
      <c r="M631" s="60"/>
      <c r="N631" s="85">
        <v>249.04</v>
      </c>
      <c r="EZ631" s="47"/>
      <c r="FA631" s="56"/>
      <c r="FB631" s="56"/>
      <c r="FC631" s="56"/>
      <c r="FE631" s="64" t="s">
        <v>108</v>
      </c>
      <c r="FG631" s="56"/>
      <c r="FJ631" s="94"/>
      <c r="FK631" s="56"/>
    </row>
    <row r="632" spans="1:167" s="7" customFormat="1" ht="20.399999999999999" x14ac:dyDescent="0.3">
      <c r="A632" s="65"/>
      <c r="B632" s="58" t="s">
        <v>134</v>
      </c>
      <c r="C632" s="256" t="s">
        <v>135</v>
      </c>
      <c r="D632" s="256"/>
      <c r="E632" s="256"/>
      <c r="F632" s="59" t="s">
        <v>111</v>
      </c>
      <c r="G632" s="66">
        <v>92</v>
      </c>
      <c r="H632" s="60"/>
      <c r="I632" s="66">
        <v>92</v>
      </c>
      <c r="J632" s="68"/>
      <c r="K632" s="60"/>
      <c r="L632" s="61">
        <v>4.3899999999999997</v>
      </c>
      <c r="M632" s="60"/>
      <c r="N632" s="85">
        <v>229.12</v>
      </c>
      <c r="EZ632" s="47"/>
      <c r="FA632" s="56"/>
      <c r="FB632" s="56"/>
      <c r="FC632" s="56"/>
      <c r="FE632" s="64" t="s">
        <v>135</v>
      </c>
      <c r="FG632" s="56"/>
      <c r="FJ632" s="94"/>
      <c r="FK632" s="56"/>
    </row>
    <row r="633" spans="1:167" s="7" customFormat="1" ht="40.799999999999997" x14ac:dyDescent="0.3">
      <c r="A633" s="65"/>
      <c r="B633" s="58" t="s">
        <v>136</v>
      </c>
      <c r="C633" s="256" t="s">
        <v>137</v>
      </c>
      <c r="D633" s="256"/>
      <c r="E633" s="256"/>
      <c r="F633" s="59" t="s">
        <v>111</v>
      </c>
      <c r="G633" s="66">
        <v>46</v>
      </c>
      <c r="H633" s="62">
        <v>0.85</v>
      </c>
      <c r="I633" s="80">
        <v>39.1</v>
      </c>
      <c r="J633" s="68"/>
      <c r="K633" s="60"/>
      <c r="L633" s="61">
        <v>1.87</v>
      </c>
      <c r="M633" s="60"/>
      <c r="N633" s="85">
        <v>97.37</v>
      </c>
      <c r="EZ633" s="47"/>
      <c r="FA633" s="56"/>
      <c r="FB633" s="56"/>
      <c r="FC633" s="56"/>
      <c r="FE633" s="64" t="s">
        <v>137</v>
      </c>
      <c r="FG633" s="56"/>
      <c r="FJ633" s="94"/>
      <c r="FK633" s="56"/>
    </row>
    <row r="634" spans="1:167" s="7" customFormat="1" ht="14.4" x14ac:dyDescent="0.3">
      <c r="A634" s="75"/>
      <c r="B634" s="76"/>
      <c r="C634" s="258" t="s">
        <v>114</v>
      </c>
      <c r="D634" s="258"/>
      <c r="E634" s="258"/>
      <c r="F634" s="50"/>
      <c r="G634" s="51"/>
      <c r="H634" s="51"/>
      <c r="I634" s="51"/>
      <c r="J634" s="54"/>
      <c r="K634" s="51"/>
      <c r="L634" s="77">
        <v>18.739999999999998</v>
      </c>
      <c r="M634" s="72"/>
      <c r="N634" s="103">
        <v>662.34</v>
      </c>
      <c r="EZ634" s="47"/>
      <c r="FA634" s="56"/>
      <c r="FB634" s="56"/>
      <c r="FC634" s="56"/>
      <c r="FG634" s="56" t="s">
        <v>114</v>
      </c>
      <c r="FJ634" s="94"/>
      <c r="FK634" s="56"/>
    </row>
    <row r="635" spans="1:167" s="7" customFormat="1" ht="30.6" x14ac:dyDescent="0.3">
      <c r="A635" s="48" t="s">
        <v>325</v>
      </c>
      <c r="B635" s="49" t="s">
        <v>138</v>
      </c>
      <c r="C635" s="258" t="s">
        <v>139</v>
      </c>
      <c r="D635" s="258"/>
      <c r="E635" s="258"/>
      <c r="F635" s="50" t="s">
        <v>103</v>
      </c>
      <c r="G635" s="51">
        <v>3.6299999999999999E-2</v>
      </c>
      <c r="H635" s="52">
        <v>1</v>
      </c>
      <c r="I635" s="53">
        <v>3.6299999999999999E-2</v>
      </c>
      <c r="J635" s="54"/>
      <c r="K635" s="51"/>
      <c r="L635" s="54"/>
      <c r="M635" s="51"/>
      <c r="N635" s="55"/>
      <c r="EZ635" s="47"/>
      <c r="FA635" s="56" t="s">
        <v>139</v>
      </c>
      <c r="FB635" s="56" t="s">
        <v>0</v>
      </c>
      <c r="FC635" s="56" t="s">
        <v>0</v>
      </c>
      <c r="FG635" s="56"/>
      <c r="FJ635" s="94"/>
      <c r="FK635" s="56"/>
    </row>
    <row r="636" spans="1:167" s="7" customFormat="1" ht="14.4" x14ac:dyDescent="0.3">
      <c r="A636" s="57"/>
      <c r="B636" s="58" t="s">
        <v>18</v>
      </c>
      <c r="C636" s="256" t="s">
        <v>104</v>
      </c>
      <c r="D636" s="256"/>
      <c r="E636" s="256"/>
      <c r="F636" s="59"/>
      <c r="G636" s="60"/>
      <c r="H636" s="60"/>
      <c r="I636" s="60"/>
      <c r="J636" s="61">
        <v>173.23</v>
      </c>
      <c r="K636" s="60"/>
      <c r="L636" s="61">
        <v>6.29</v>
      </c>
      <c r="M636" s="62">
        <v>52.21</v>
      </c>
      <c r="N636" s="85">
        <v>328.4</v>
      </c>
      <c r="EZ636" s="47"/>
      <c r="FA636" s="56"/>
      <c r="FB636" s="56"/>
      <c r="FC636" s="56"/>
      <c r="FD636" s="64" t="s">
        <v>104</v>
      </c>
      <c r="FG636" s="56"/>
      <c r="FJ636" s="94"/>
      <c r="FK636" s="56"/>
    </row>
    <row r="637" spans="1:167" s="7" customFormat="1" ht="14.4" x14ac:dyDescent="0.3">
      <c r="A637" s="57"/>
      <c r="B637" s="58" t="s">
        <v>115</v>
      </c>
      <c r="C637" s="256" t="s">
        <v>119</v>
      </c>
      <c r="D637" s="256"/>
      <c r="E637" s="256"/>
      <c r="F637" s="59"/>
      <c r="G637" s="60"/>
      <c r="H637" s="60"/>
      <c r="I637" s="60"/>
      <c r="J637" s="79">
        <v>5268.76</v>
      </c>
      <c r="K637" s="60"/>
      <c r="L637" s="61">
        <v>191.26</v>
      </c>
      <c r="M637" s="62">
        <v>15.71</v>
      </c>
      <c r="N637" s="63">
        <v>3004.69</v>
      </c>
      <c r="EZ637" s="47"/>
      <c r="FA637" s="56"/>
      <c r="FB637" s="56"/>
      <c r="FC637" s="56"/>
      <c r="FD637" s="64" t="s">
        <v>119</v>
      </c>
      <c r="FG637" s="56"/>
      <c r="FJ637" s="94"/>
      <c r="FK637" s="56"/>
    </row>
    <row r="638" spans="1:167" s="7" customFormat="1" ht="14.4" x14ac:dyDescent="0.3">
      <c r="A638" s="57"/>
      <c r="B638" s="58" t="s">
        <v>13</v>
      </c>
      <c r="C638" s="256" t="s">
        <v>120</v>
      </c>
      <c r="D638" s="256"/>
      <c r="E638" s="256"/>
      <c r="F638" s="59"/>
      <c r="G638" s="60"/>
      <c r="H638" s="60"/>
      <c r="I638" s="60"/>
      <c r="J638" s="61">
        <v>267.67</v>
      </c>
      <c r="K638" s="60"/>
      <c r="L638" s="61">
        <v>9.7200000000000006</v>
      </c>
      <c r="M638" s="62">
        <v>52.21</v>
      </c>
      <c r="N638" s="85">
        <v>507.48</v>
      </c>
      <c r="EZ638" s="47"/>
      <c r="FA638" s="56"/>
      <c r="FB638" s="56"/>
      <c r="FC638" s="56"/>
      <c r="FD638" s="64" t="s">
        <v>120</v>
      </c>
      <c r="FG638" s="56"/>
      <c r="FJ638" s="94"/>
      <c r="FK638" s="56"/>
    </row>
    <row r="639" spans="1:167" s="7" customFormat="1" ht="14.4" x14ac:dyDescent="0.3">
      <c r="A639" s="57"/>
      <c r="B639" s="58" t="s">
        <v>16</v>
      </c>
      <c r="C639" s="256" t="s">
        <v>140</v>
      </c>
      <c r="D639" s="256"/>
      <c r="E639" s="256"/>
      <c r="F639" s="59"/>
      <c r="G639" s="60"/>
      <c r="H639" s="60"/>
      <c r="I639" s="60"/>
      <c r="J639" s="61">
        <v>17.079999999999998</v>
      </c>
      <c r="K639" s="60"/>
      <c r="L639" s="61">
        <v>0.62</v>
      </c>
      <c r="M639" s="80">
        <v>9.5</v>
      </c>
      <c r="N639" s="85">
        <v>5.89</v>
      </c>
      <c r="EZ639" s="47"/>
      <c r="FA639" s="56"/>
      <c r="FB639" s="56"/>
      <c r="FC639" s="56"/>
      <c r="FD639" s="64" t="s">
        <v>140</v>
      </c>
      <c r="FG639" s="56"/>
      <c r="FJ639" s="94"/>
      <c r="FK639" s="56"/>
    </row>
    <row r="640" spans="1:167" s="7" customFormat="1" ht="14.4" x14ac:dyDescent="0.3">
      <c r="A640" s="65"/>
      <c r="B640" s="58"/>
      <c r="C640" s="256" t="s">
        <v>105</v>
      </c>
      <c r="D640" s="256"/>
      <c r="E640" s="256"/>
      <c r="F640" s="59" t="s">
        <v>106</v>
      </c>
      <c r="G640" s="80">
        <v>21.6</v>
      </c>
      <c r="H640" s="60"/>
      <c r="I640" s="81">
        <v>0.78408</v>
      </c>
      <c r="J640" s="68"/>
      <c r="K640" s="60"/>
      <c r="L640" s="68"/>
      <c r="M640" s="60"/>
      <c r="N640" s="69"/>
      <c r="EZ640" s="47"/>
      <c r="FA640" s="56"/>
      <c r="FB640" s="56"/>
      <c r="FC640" s="56"/>
      <c r="FE640" s="64" t="s">
        <v>105</v>
      </c>
      <c r="FG640" s="56"/>
      <c r="FJ640" s="94"/>
      <c r="FK640" s="56"/>
    </row>
    <row r="641" spans="1:167" s="7" customFormat="1" ht="14.4" x14ac:dyDescent="0.3">
      <c r="A641" s="65"/>
      <c r="B641" s="58"/>
      <c r="C641" s="256" t="s">
        <v>121</v>
      </c>
      <c r="D641" s="256"/>
      <c r="E641" s="256"/>
      <c r="F641" s="59" t="s">
        <v>106</v>
      </c>
      <c r="G641" s="80">
        <v>20.6</v>
      </c>
      <c r="H641" s="60"/>
      <c r="I641" s="81">
        <v>0.74778</v>
      </c>
      <c r="J641" s="68"/>
      <c r="K641" s="60"/>
      <c r="L641" s="68"/>
      <c r="M641" s="60"/>
      <c r="N641" s="69"/>
      <c r="EZ641" s="47"/>
      <c r="FA641" s="56"/>
      <c r="FB641" s="56"/>
      <c r="FC641" s="56"/>
      <c r="FE641" s="64" t="s">
        <v>121</v>
      </c>
      <c r="FG641" s="56"/>
      <c r="FJ641" s="94"/>
      <c r="FK641" s="56"/>
    </row>
    <row r="642" spans="1:167" s="7" customFormat="1" ht="14.4" x14ac:dyDescent="0.3">
      <c r="A642" s="70"/>
      <c r="B642" s="58"/>
      <c r="C642" s="262" t="s">
        <v>107</v>
      </c>
      <c r="D642" s="262"/>
      <c r="E642" s="262"/>
      <c r="F642" s="71"/>
      <c r="G642" s="72"/>
      <c r="H642" s="72"/>
      <c r="I642" s="72"/>
      <c r="J642" s="83">
        <v>5459.07</v>
      </c>
      <c r="K642" s="72"/>
      <c r="L642" s="73">
        <v>198.17</v>
      </c>
      <c r="M642" s="72"/>
      <c r="N642" s="74">
        <v>3338.98</v>
      </c>
      <c r="EZ642" s="47"/>
      <c r="FA642" s="56"/>
      <c r="FB642" s="56"/>
      <c r="FC642" s="56"/>
      <c r="FF642" s="64" t="s">
        <v>107</v>
      </c>
      <c r="FG642" s="56"/>
      <c r="FJ642" s="94"/>
      <c r="FK642" s="56"/>
    </row>
    <row r="643" spans="1:167" s="7" customFormat="1" ht="14.4" x14ac:dyDescent="0.3">
      <c r="A643" s="65"/>
      <c r="B643" s="58"/>
      <c r="C643" s="256" t="s">
        <v>108</v>
      </c>
      <c r="D643" s="256"/>
      <c r="E643" s="256"/>
      <c r="F643" s="59"/>
      <c r="G643" s="60"/>
      <c r="H643" s="60"/>
      <c r="I643" s="60"/>
      <c r="J643" s="68"/>
      <c r="K643" s="60"/>
      <c r="L643" s="61">
        <v>16.010000000000002</v>
      </c>
      <c r="M643" s="60"/>
      <c r="N643" s="85">
        <v>835.88</v>
      </c>
      <c r="EZ643" s="47"/>
      <c r="FA643" s="56"/>
      <c r="FB643" s="56"/>
      <c r="FC643" s="56"/>
      <c r="FE643" s="64" t="s">
        <v>108</v>
      </c>
      <c r="FG643" s="56"/>
      <c r="FJ643" s="94"/>
      <c r="FK643" s="56"/>
    </row>
    <row r="644" spans="1:167" s="7" customFormat="1" ht="40.799999999999997" x14ac:dyDescent="0.3">
      <c r="A644" s="65"/>
      <c r="B644" s="58" t="s">
        <v>141</v>
      </c>
      <c r="C644" s="256" t="s">
        <v>142</v>
      </c>
      <c r="D644" s="256"/>
      <c r="E644" s="256"/>
      <c r="F644" s="59" t="s">
        <v>111</v>
      </c>
      <c r="G644" s="66">
        <v>147</v>
      </c>
      <c r="H644" s="60"/>
      <c r="I644" s="66">
        <v>147</v>
      </c>
      <c r="J644" s="68"/>
      <c r="K644" s="60"/>
      <c r="L644" s="61">
        <v>23.53</v>
      </c>
      <c r="M644" s="60"/>
      <c r="N644" s="63">
        <v>1228.74</v>
      </c>
      <c r="EZ644" s="47"/>
      <c r="FA644" s="56"/>
      <c r="FB644" s="56"/>
      <c r="FC644" s="56"/>
      <c r="FE644" s="64" t="s">
        <v>142</v>
      </c>
      <c r="FG644" s="56"/>
      <c r="FJ644" s="94"/>
      <c r="FK644" s="56"/>
    </row>
    <row r="645" spans="1:167" s="7" customFormat="1" ht="51" x14ac:dyDescent="0.3">
      <c r="A645" s="65"/>
      <c r="B645" s="58" t="s">
        <v>143</v>
      </c>
      <c r="C645" s="256" t="s">
        <v>144</v>
      </c>
      <c r="D645" s="256"/>
      <c r="E645" s="256"/>
      <c r="F645" s="59" t="s">
        <v>111</v>
      </c>
      <c r="G645" s="66">
        <v>134</v>
      </c>
      <c r="H645" s="62">
        <v>0.85</v>
      </c>
      <c r="I645" s="80">
        <v>113.9</v>
      </c>
      <c r="J645" s="68"/>
      <c r="K645" s="60"/>
      <c r="L645" s="61">
        <v>18.239999999999998</v>
      </c>
      <c r="M645" s="60"/>
      <c r="N645" s="85">
        <v>952.07</v>
      </c>
      <c r="EZ645" s="47"/>
      <c r="FA645" s="56"/>
      <c r="FB645" s="56"/>
      <c r="FC645" s="56"/>
      <c r="FE645" s="64" t="s">
        <v>144</v>
      </c>
      <c r="FG645" s="56"/>
      <c r="FJ645" s="94"/>
      <c r="FK645" s="56"/>
    </row>
    <row r="646" spans="1:167" s="7" customFormat="1" ht="14.4" x14ac:dyDescent="0.3">
      <c r="A646" s="75"/>
      <c r="B646" s="76"/>
      <c r="C646" s="258" t="s">
        <v>114</v>
      </c>
      <c r="D646" s="258"/>
      <c r="E646" s="258"/>
      <c r="F646" s="50"/>
      <c r="G646" s="51"/>
      <c r="H646" s="51"/>
      <c r="I646" s="51"/>
      <c r="J646" s="54"/>
      <c r="K646" s="51"/>
      <c r="L646" s="77">
        <v>239.94</v>
      </c>
      <c r="M646" s="72"/>
      <c r="N646" s="78">
        <v>5519.79</v>
      </c>
      <c r="EZ646" s="47"/>
      <c r="FA646" s="56"/>
      <c r="FB646" s="56"/>
      <c r="FC646" s="56"/>
      <c r="FG646" s="56" t="s">
        <v>114</v>
      </c>
      <c r="FJ646" s="94"/>
      <c r="FK646" s="56"/>
    </row>
    <row r="647" spans="1:167" s="7" customFormat="1" ht="20.399999999999999" x14ac:dyDescent="0.3">
      <c r="A647" s="48" t="s">
        <v>326</v>
      </c>
      <c r="B647" s="49" t="s">
        <v>145</v>
      </c>
      <c r="C647" s="258" t="s">
        <v>146</v>
      </c>
      <c r="D647" s="258"/>
      <c r="E647" s="258"/>
      <c r="F647" s="50" t="s">
        <v>147</v>
      </c>
      <c r="G647" s="51">
        <v>4.5739999999999998</v>
      </c>
      <c r="H647" s="52">
        <v>1</v>
      </c>
      <c r="I647" s="86">
        <v>4.5739999999999998</v>
      </c>
      <c r="J647" s="77">
        <v>646.32000000000005</v>
      </c>
      <c r="K647" s="86">
        <v>1.012</v>
      </c>
      <c r="L647" s="84">
        <v>2991.74</v>
      </c>
      <c r="M647" s="87">
        <v>9.5</v>
      </c>
      <c r="N647" s="78">
        <v>28421.53</v>
      </c>
      <c r="EZ647" s="47"/>
      <c r="FA647" s="56" t="s">
        <v>146</v>
      </c>
      <c r="FB647" s="56" t="s">
        <v>0</v>
      </c>
      <c r="FC647" s="56" t="s">
        <v>0</v>
      </c>
      <c r="FG647" s="56"/>
      <c r="FJ647" s="94"/>
      <c r="FK647" s="56"/>
    </row>
    <row r="648" spans="1:167" s="7" customFormat="1" ht="14.4" x14ac:dyDescent="0.3">
      <c r="A648" s="70"/>
      <c r="B648" s="88"/>
      <c r="C648" s="256" t="s">
        <v>148</v>
      </c>
      <c r="D648" s="256"/>
      <c r="E648" s="256"/>
      <c r="F648" s="256"/>
      <c r="G648" s="256"/>
      <c r="H648" s="256"/>
      <c r="I648" s="256"/>
      <c r="J648" s="256"/>
      <c r="K648" s="256"/>
      <c r="L648" s="256"/>
      <c r="M648" s="256"/>
      <c r="N648" s="263"/>
      <c r="EZ648" s="47"/>
      <c r="FA648" s="56"/>
      <c r="FB648" s="56"/>
      <c r="FC648" s="56"/>
      <c r="FG648" s="56"/>
      <c r="FH648" s="64" t="s">
        <v>148</v>
      </c>
      <c r="FJ648" s="94"/>
      <c r="FK648" s="56"/>
    </row>
    <row r="649" spans="1:167" s="7" customFormat="1" ht="14.4" x14ac:dyDescent="0.3">
      <c r="A649" s="89"/>
      <c r="B649" s="58"/>
      <c r="C649" s="264" t="s">
        <v>149</v>
      </c>
      <c r="D649" s="264"/>
      <c r="E649" s="264"/>
      <c r="F649" s="264"/>
      <c r="G649" s="264"/>
      <c r="H649" s="264"/>
      <c r="I649" s="264"/>
      <c r="J649" s="264"/>
      <c r="K649" s="264"/>
      <c r="L649" s="264"/>
      <c r="M649" s="264"/>
      <c r="N649" s="265"/>
      <c r="EZ649" s="47"/>
      <c r="FA649" s="56"/>
      <c r="FB649" s="56"/>
      <c r="FC649" s="56"/>
      <c r="FG649" s="56"/>
      <c r="FI649" s="64" t="s">
        <v>149</v>
      </c>
      <c r="FJ649" s="94"/>
      <c r="FK649" s="56"/>
    </row>
    <row r="650" spans="1:167" s="7" customFormat="1" ht="14.4" x14ac:dyDescent="0.3">
      <c r="A650" s="75"/>
      <c r="B650" s="76"/>
      <c r="C650" s="258" t="s">
        <v>114</v>
      </c>
      <c r="D650" s="258"/>
      <c r="E650" s="258"/>
      <c r="F650" s="50"/>
      <c r="G650" s="51"/>
      <c r="H650" s="51"/>
      <c r="I650" s="51"/>
      <c r="J650" s="54"/>
      <c r="K650" s="51"/>
      <c r="L650" s="84">
        <v>2991.74</v>
      </c>
      <c r="M650" s="72"/>
      <c r="N650" s="78">
        <v>28421.53</v>
      </c>
      <c r="EZ650" s="47"/>
      <c r="FA650" s="56"/>
      <c r="FB650" s="56"/>
      <c r="FC650" s="56"/>
      <c r="FG650" s="56" t="s">
        <v>114</v>
      </c>
      <c r="FJ650" s="94"/>
      <c r="FK650" s="56"/>
    </row>
    <row r="651" spans="1:167" s="7" customFormat="1" ht="30.6" x14ac:dyDescent="0.3">
      <c r="A651" s="48" t="s">
        <v>327</v>
      </c>
      <c r="B651" s="49" t="s">
        <v>235</v>
      </c>
      <c r="C651" s="258" t="s">
        <v>236</v>
      </c>
      <c r="D651" s="258"/>
      <c r="E651" s="258"/>
      <c r="F651" s="50" t="s">
        <v>237</v>
      </c>
      <c r="G651" s="51">
        <v>0.06</v>
      </c>
      <c r="H651" s="52">
        <v>1</v>
      </c>
      <c r="I651" s="91">
        <v>0.06</v>
      </c>
      <c r="J651" s="54"/>
      <c r="K651" s="51"/>
      <c r="L651" s="54"/>
      <c r="M651" s="51"/>
      <c r="N651" s="55"/>
      <c r="EZ651" s="47"/>
      <c r="FA651" s="56" t="s">
        <v>236</v>
      </c>
      <c r="FB651" s="56" t="s">
        <v>0</v>
      </c>
      <c r="FC651" s="56" t="s">
        <v>0</v>
      </c>
      <c r="FG651" s="56"/>
      <c r="FJ651" s="94"/>
      <c r="FK651" s="56"/>
    </row>
    <row r="652" spans="1:167" s="7" customFormat="1" ht="14.4" x14ac:dyDescent="0.3">
      <c r="A652" s="57"/>
      <c r="B652" s="58" t="s">
        <v>18</v>
      </c>
      <c r="C652" s="256" t="s">
        <v>104</v>
      </c>
      <c r="D652" s="256"/>
      <c r="E652" s="256"/>
      <c r="F652" s="59"/>
      <c r="G652" s="60"/>
      <c r="H652" s="60"/>
      <c r="I652" s="60"/>
      <c r="J652" s="79">
        <v>1183.68</v>
      </c>
      <c r="K652" s="60"/>
      <c r="L652" s="61">
        <v>71.02</v>
      </c>
      <c r="M652" s="62">
        <v>52.21</v>
      </c>
      <c r="N652" s="63">
        <v>3707.95</v>
      </c>
      <c r="EZ652" s="47"/>
      <c r="FA652" s="56"/>
      <c r="FB652" s="56"/>
      <c r="FC652" s="56"/>
      <c r="FD652" s="64" t="s">
        <v>104</v>
      </c>
      <c r="FG652" s="56"/>
      <c r="FJ652" s="94"/>
      <c r="FK652" s="56"/>
    </row>
    <row r="653" spans="1:167" s="7" customFormat="1" ht="14.4" x14ac:dyDescent="0.3">
      <c r="A653" s="57"/>
      <c r="B653" s="58" t="s">
        <v>115</v>
      </c>
      <c r="C653" s="256" t="s">
        <v>119</v>
      </c>
      <c r="D653" s="256"/>
      <c r="E653" s="256"/>
      <c r="F653" s="59"/>
      <c r="G653" s="60"/>
      <c r="H653" s="60"/>
      <c r="I653" s="60"/>
      <c r="J653" s="61">
        <v>946.33</v>
      </c>
      <c r="K653" s="60"/>
      <c r="L653" s="61">
        <v>56.78</v>
      </c>
      <c r="M653" s="62">
        <v>15.71</v>
      </c>
      <c r="N653" s="85">
        <v>892.01</v>
      </c>
      <c r="EZ653" s="47"/>
      <c r="FA653" s="56"/>
      <c r="FB653" s="56"/>
      <c r="FC653" s="56"/>
      <c r="FD653" s="64" t="s">
        <v>119</v>
      </c>
      <c r="FG653" s="56"/>
      <c r="FJ653" s="94"/>
      <c r="FK653" s="56"/>
    </row>
    <row r="654" spans="1:167" s="7" customFormat="1" ht="14.4" x14ac:dyDescent="0.3">
      <c r="A654" s="57"/>
      <c r="B654" s="58" t="s">
        <v>13</v>
      </c>
      <c r="C654" s="256" t="s">
        <v>120</v>
      </c>
      <c r="D654" s="256"/>
      <c r="E654" s="256"/>
      <c r="F654" s="59"/>
      <c r="G654" s="60"/>
      <c r="H654" s="60"/>
      <c r="I654" s="60"/>
      <c r="J654" s="61">
        <v>90.65</v>
      </c>
      <c r="K654" s="60"/>
      <c r="L654" s="61">
        <v>5.44</v>
      </c>
      <c r="M654" s="62">
        <v>52.21</v>
      </c>
      <c r="N654" s="85">
        <v>284.02</v>
      </c>
      <c r="EZ654" s="47"/>
      <c r="FA654" s="56"/>
      <c r="FB654" s="56"/>
      <c r="FC654" s="56"/>
      <c r="FD654" s="64" t="s">
        <v>120</v>
      </c>
      <c r="FG654" s="56"/>
      <c r="FJ654" s="94"/>
      <c r="FK654" s="56"/>
    </row>
    <row r="655" spans="1:167" s="7" customFormat="1" ht="14.4" x14ac:dyDescent="0.3">
      <c r="A655" s="57"/>
      <c r="B655" s="58" t="s">
        <v>16</v>
      </c>
      <c r="C655" s="256" t="s">
        <v>140</v>
      </c>
      <c r="D655" s="256"/>
      <c r="E655" s="256"/>
      <c r="F655" s="59"/>
      <c r="G655" s="60"/>
      <c r="H655" s="60"/>
      <c r="I655" s="60"/>
      <c r="J655" s="79">
        <v>8643.11</v>
      </c>
      <c r="K655" s="60"/>
      <c r="L655" s="61">
        <v>518.59</v>
      </c>
      <c r="M655" s="80">
        <v>9.5</v>
      </c>
      <c r="N655" s="63">
        <v>4926.6099999999997</v>
      </c>
      <c r="EZ655" s="47"/>
      <c r="FA655" s="56"/>
      <c r="FB655" s="56"/>
      <c r="FC655" s="56"/>
      <c r="FD655" s="64" t="s">
        <v>140</v>
      </c>
      <c r="FG655" s="56"/>
      <c r="FJ655" s="94"/>
      <c r="FK655" s="56"/>
    </row>
    <row r="656" spans="1:167" s="7" customFormat="1" ht="14.4" x14ac:dyDescent="0.3">
      <c r="A656" s="65"/>
      <c r="B656" s="58"/>
      <c r="C656" s="256" t="s">
        <v>105</v>
      </c>
      <c r="D656" s="256"/>
      <c r="E656" s="256"/>
      <c r="F656" s="59" t="s">
        <v>106</v>
      </c>
      <c r="G656" s="66">
        <v>137</v>
      </c>
      <c r="H656" s="60"/>
      <c r="I656" s="62">
        <v>8.2200000000000006</v>
      </c>
      <c r="J656" s="68"/>
      <c r="K656" s="60"/>
      <c r="L656" s="68"/>
      <c r="M656" s="60"/>
      <c r="N656" s="69"/>
      <c r="EZ656" s="47"/>
      <c r="FA656" s="56"/>
      <c r="FB656" s="56"/>
      <c r="FC656" s="56"/>
      <c r="FE656" s="64" t="s">
        <v>105</v>
      </c>
      <c r="FG656" s="56"/>
      <c r="FJ656" s="94"/>
      <c r="FK656" s="56"/>
    </row>
    <row r="657" spans="1:167" s="7" customFormat="1" ht="14.4" x14ac:dyDescent="0.3">
      <c r="A657" s="65"/>
      <c r="B657" s="58"/>
      <c r="C657" s="256" t="s">
        <v>121</v>
      </c>
      <c r="D657" s="256"/>
      <c r="E657" s="256"/>
      <c r="F657" s="59" t="s">
        <v>106</v>
      </c>
      <c r="G657" s="62">
        <v>8.01</v>
      </c>
      <c r="H657" s="60"/>
      <c r="I657" s="92">
        <v>0.48060000000000003</v>
      </c>
      <c r="J657" s="68"/>
      <c r="K657" s="60"/>
      <c r="L657" s="68"/>
      <c r="M657" s="60"/>
      <c r="N657" s="69"/>
      <c r="EZ657" s="47"/>
      <c r="FA657" s="56"/>
      <c r="FB657" s="56"/>
      <c r="FC657" s="56"/>
      <c r="FE657" s="64" t="s">
        <v>121</v>
      </c>
      <c r="FG657" s="56"/>
      <c r="FJ657" s="94"/>
      <c r="FK657" s="56"/>
    </row>
    <row r="658" spans="1:167" s="7" customFormat="1" ht="14.4" x14ac:dyDescent="0.3">
      <c r="A658" s="70"/>
      <c r="B658" s="58"/>
      <c r="C658" s="262" t="s">
        <v>107</v>
      </c>
      <c r="D658" s="262"/>
      <c r="E658" s="262"/>
      <c r="F658" s="71"/>
      <c r="G658" s="72"/>
      <c r="H658" s="72"/>
      <c r="I658" s="72"/>
      <c r="J658" s="83">
        <v>10773.12</v>
      </c>
      <c r="K658" s="72"/>
      <c r="L658" s="73">
        <v>646.39</v>
      </c>
      <c r="M658" s="72"/>
      <c r="N658" s="74">
        <v>9526.57</v>
      </c>
      <c r="EZ658" s="47"/>
      <c r="FA658" s="56"/>
      <c r="FB658" s="56"/>
      <c r="FC658" s="56"/>
      <c r="FF658" s="64" t="s">
        <v>107</v>
      </c>
      <c r="FG658" s="56"/>
      <c r="FJ658" s="94"/>
      <c r="FK658" s="56"/>
    </row>
    <row r="659" spans="1:167" s="7" customFormat="1" ht="14.4" x14ac:dyDescent="0.3">
      <c r="A659" s="65"/>
      <c r="B659" s="58"/>
      <c r="C659" s="256" t="s">
        <v>108</v>
      </c>
      <c r="D659" s="256"/>
      <c r="E659" s="256"/>
      <c r="F659" s="59"/>
      <c r="G659" s="60"/>
      <c r="H659" s="60"/>
      <c r="I659" s="60"/>
      <c r="J659" s="68"/>
      <c r="K659" s="60"/>
      <c r="L659" s="61">
        <v>76.459999999999994</v>
      </c>
      <c r="M659" s="60"/>
      <c r="N659" s="63">
        <v>3991.97</v>
      </c>
      <c r="EZ659" s="47"/>
      <c r="FA659" s="56"/>
      <c r="FB659" s="56"/>
      <c r="FC659" s="56"/>
      <c r="FE659" s="64" t="s">
        <v>108</v>
      </c>
      <c r="FG659" s="56"/>
      <c r="FJ659" s="94"/>
      <c r="FK659" s="56"/>
    </row>
    <row r="660" spans="1:167" s="7" customFormat="1" ht="14.4" x14ac:dyDescent="0.3">
      <c r="A660" s="65"/>
      <c r="B660" s="58" t="s">
        <v>238</v>
      </c>
      <c r="C660" s="256" t="s">
        <v>239</v>
      </c>
      <c r="D660" s="256"/>
      <c r="E660" s="256"/>
      <c r="F660" s="59" t="s">
        <v>111</v>
      </c>
      <c r="G660" s="66">
        <v>106</v>
      </c>
      <c r="H660" s="60"/>
      <c r="I660" s="66">
        <v>106</v>
      </c>
      <c r="J660" s="68"/>
      <c r="K660" s="60"/>
      <c r="L660" s="61">
        <v>81.05</v>
      </c>
      <c r="M660" s="60"/>
      <c r="N660" s="63">
        <v>4231.49</v>
      </c>
      <c r="EZ660" s="47"/>
      <c r="FA660" s="56"/>
      <c r="FB660" s="56"/>
      <c r="FC660" s="56"/>
      <c r="FE660" s="64" t="s">
        <v>239</v>
      </c>
      <c r="FG660" s="56"/>
      <c r="FJ660" s="94"/>
      <c r="FK660" s="56"/>
    </row>
    <row r="661" spans="1:167" s="7" customFormat="1" ht="20.399999999999999" x14ac:dyDescent="0.3">
      <c r="A661" s="65"/>
      <c r="B661" s="58" t="s">
        <v>240</v>
      </c>
      <c r="C661" s="256" t="s">
        <v>241</v>
      </c>
      <c r="D661" s="256"/>
      <c r="E661" s="256"/>
      <c r="F661" s="59" t="s">
        <v>111</v>
      </c>
      <c r="G661" s="66">
        <v>56</v>
      </c>
      <c r="H661" s="62">
        <v>0.85</v>
      </c>
      <c r="I661" s="80">
        <v>47.6</v>
      </c>
      <c r="J661" s="68"/>
      <c r="K661" s="60"/>
      <c r="L661" s="61">
        <v>36.39</v>
      </c>
      <c r="M661" s="60"/>
      <c r="N661" s="63">
        <v>1900.18</v>
      </c>
      <c r="EZ661" s="47"/>
      <c r="FA661" s="56"/>
      <c r="FB661" s="56"/>
      <c r="FC661" s="56"/>
      <c r="FE661" s="64" t="s">
        <v>241</v>
      </c>
      <c r="FG661" s="56"/>
      <c r="FJ661" s="94"/>
      <c r="FK661" s="56"/>
    </row>
    <row r="662" spans="1:167" s="7" customFormat="1" ht="14.4" x14ac:dyDescent="0.3">
      <c r="A662" s="75"/>
      <c r="B662" s="76"/>
      <c r="C662" s="258" t="s">
        <v>114</v>
      </c>
      <c r="D662" s="258"/>
      <c r="E662" s="258"/>
      <c r="F662" s="50"/>
      <c r="G662" s="51"/>
      <c r="H662" s="51"/>
      <c r="I662" s="51"/>
      <c r="J662" s="54"/>
      <c r="K662" s="51"/>
      <c r="L662" s="77">
        <v>763.83</v>
      </c>
      <c r="M662" s="72"/>
      <c r="N662" s="78">
        <v>15658.24</v>
      </c>
      <c r="EZ662" s="47"/>
      <c r="FA662" s="56"/>
      <c r="FB662" s="56"/>
      <c r="FC662" s="56"/>
      <c r="FG662" s="56" t="s">
        <v>114</v>
      </c>
      <c r="FJ662" s="94"/>
      <c r="FK662" s="56"/>
    </row>
    <row r="663" spans="1:167" s="7" customFormat="1" ht="20.399999999999999" x14ac:dyDescent="0.3">
      <c r="A663" s="48" t="s">
        <v>328</v>
      </c>
      <c r="B663" s="49" t="s">
        <v>243</v>
      </c>
      <c r="C663" s="258" t="s">
        <v>244</v>
      </c>
      <c r="D663" s="258"/>
      <c r="E663" s="258"/>
      <c r="F663" s="50" t="s">
        <v>162</v>
      </c>
      <c r="G663" s="51">
        <v>-2.9000000000000001E-2</v>
      </c>
      <c r="H663" s="52">
        <v>1</v>
      </c>
      <c r="I663" s="86">
        <v>-2.9000000000000001E-2</v>
      </c>
      <c r="J663" s="84">
        <v>9727.3700000000008</v>
      </c>
      <c r="K663" s="51"/>
      <c r="L663" s="77">
        <v>-282.08999999999997</v>
      </c>
      <c r="M663" s="87">
        <v>9.5</v>
      </c>
      <c r="N663" s="78">
        <v>-2679.86</v>
      </c>
      <c r="EZ663" s="47"/>
      <c r="FA663" s="56" t="s">
        <v>244</v>
      </c>
      <c r="FB663" s="56" t="s">
        <v>0</v>
      </c>
      <c r="FC663" s="56" t="s">
        <v>0</v>
      </c>
      <c r="FG663" s="56"/>
      <c r="FJ663" s="94"/>
      <c r="FK663" s="56"/>
    </row>
    <row r="664" spans="1:167" s="7" customFormat="1" ht="14.4" x14ac:dyDescent="0.3">
      <c r="A664" s="75"/>
      <c r="B664" s="76"/>
      <c r="C664" s="258" t="s">
        <v>114</v>
      </c>
      <c r="D664" s="258"/>
      <c r="E664" s="258"/>
      <c r="F664" s="50"/>
      <c r="G664" s="51"/>
      <c r="H664" s="51"/>
      <c r="I664" s="51"/>
      <c r="J664" s="54"/>
      <c r="K664" s="51"/>
      <c r="L664" s="77">
        <v>-282.08999999999997</v>
      </c>
      <c r="M664" s="72"/>
      <c r="N664" s="78">
        <v>-2679.86</v>
      </c>
      <c r="EZ664" s="47"/>
      <c r="FA664" s="56"/>
      <c r="FB664" s="56"/>
      <c r="FC664" s="56"/>
      <c r="FG664" s="56" t="s">
        <v>114</v>
      </c>
      <c r="FJ664" s="94"/>
      <c r="FK664" s="56"/>
    </row>
    <row r="665" spans="1:167" s="7" customFormat="1" ht="20.399999999999999" x14ac:dyDescent="0.3">
      <c r="A665" s="48" t="s">
        <v>329</v>
      </c>
      <c r="B665" s="49" t="s">
        <v>7</v>
      </c>
      <c r="C665" s="258" t="s">
        <v>246</v>
      </c>
      <c r="D665" s="258"/>
      <c r="E665" s="258"/>
      <c r="F665" s="50" t="s">
        <v>8</v>
      </c>
      <c r="G665" s="51">
        <v>0.36</v>
      </c>
      <c r="H665" s="52">
        <v>1</v>
      </c>
      <c r="I665" s="91">
        <v>0.36</v>
      </c>
      <c r="J665" s="84">
        <v>37646.32</v>
      </c>
      <c r="K665" s="90">
        <v>1.04236</v>
      </c>
      <c r="L665" s="84">
        <v>14126.77</v>
      </c>
      <c r="M665" s="87">
        <v>9.5</v>
      </c>
      <c r="N665" s="78">
        <v>134204.32</v>
      </c>
      <c r="EZ665" s="47"/>
      <c r="FA665" s="56" t="s">
        <v>246</v>
      </c>
      <c r="FB665" s="56" t="s">
        <v>0</v>
      </c>
      <c r="FC665" s="56" t="s">
        <v>0</v>
      </c>
      <c r="FG665" s="56"/>
      <c r="FJ665" s="94"/>
      <c r="FK665" s="56"/>
    </row>
    <row r="666" spans="1:167" s="7" customFormat="1" ht="14.4" x14ac:dyDescent="0.3">
      <c r="A666" s="70"/>
      <c r="B666" s="88"/>
      <c r="C666" s="256" t="s">
        <v>170</v>
      </c>
      <c r="D666" s="256"/>
      <c r="E666" s="256"/>
      <c r="F666" s="256"/>
      <c r="G666" s="256"/>
      <c r="H666" s="256"/>
      <c r="I666" s="256"/>
      <c r="J666" s="256"/>
      <c r="K666" s="256"/>
      <c r="L666" s="256"/>
      <c r="M666" s="256"/>
      <c r="N666" s="263"/>
      <c r="EZ666" s="47"/>
      <c r="FA666" s="56"/>
      <c r="FB666" s="56"/>
      <c r="FC666" s="56"/>
      <c r="FG666" s="56"/>
      <c r="FH666" s="64" t="s">
        <v>170</v>
      </c>
      <c r="FJ666" s="94"/>
      <c r="FK666" s="56"/>
    </row>
    <row r="667" spans="1:167" s="7" customFormat="1" ht="14.4" x14ac:dyDescent="0.3">
      <c r="A667" s="89"/>
      <c r="B667" s="58"/>
      <c r="C667" s="264" t="s">
        <v>159</v>
      </c>
      <c r="D667" s="264"/>
      <c r="E667" s="264"/>
      <c r="F667" s="264"/>
      <c r="G667" s="264"/>
      <c r="H667" s="264"/>
      <c r="I667" s="264"/>
      <c r="J667" s="264"/>
      <c r="K667" s="264"/>
      <c r="L667" s="264"/>
      <c r="M667" s="264"/>
      <c r="N667" s="265"/>
      <c r="EZ667" s="47"/>
      <c r="FA667" s="56"/>
      <c r="FB667" s="56"/>
      <c r="FC667" s="56"/>
      <c r="FG667" s="56"/>
      <c r="FI667" s="64" t="s">
        <v>159</v>
      </c>
      <c r="FJ667" s="94"/>
      <c r="FK667" s="56"/>
    </row>
    <row r="668" spans="1:167" s="7" customFormat="1" ht="14.4" x14ac:dyDescent="0.3">
      <c r="A668" s="89"/>
      <c r="B668" s="58"/>
      <c r="C668" s="264" t="s">
        <v>149</v>
      </c>
      <c r="D668" s="264"/>
      <c r="E668" s="264"/>
      <c r="F668" s="264"/>
      <c r="G668" s="264"/>
      <c r="H668" s="264"/>
      <c r="I668" s="264"/>
      <c r="J668" s="264"/>
      <c r="K668" s="264"/>
      <c r="L668" s="264"/>
      <c r="M668" s="264"/>
      <c r="N668" s="265"/>
      <c r="EZ668" s="47"/>
      <c r="FA668" s="56"/>
      <c r="FB668" s="56"/>
      <c r="FC668" s="56"/>
      <c r="FG668" s="56"/>
      <c r="FI668" s="64" t="s">
        <v>149</v>
      </c>
      <c r="FJ668" s="94"/>
      <c r="FK668" s="56"/>
    </row>
    <row r="669" spans="1:167" s="7" customFormat="1" ht="14.4" x14ac:dyDescent="0.3">
      <c r="A669" s="75"/>
      <c r="B669" s="76"/>
      <c r="C669" s="258" t="s">
        <v>114</v>
      </c>
      <c r="D669" s="258"/>
      <c r="E669" s="258"/>
      <c r="F669" s="50"/>
      <c r="G669" s="51"/>
      <c r="H669" s="51"/>
      <c r="I669" s="51"/>
      <c r="J669" s="54"/>
      <c r="K669" s="51"/>
      <c r="L669" s="84">
        <v>14126.77</v>
      </c>
      <c r="M669" s="72"/>
      <c r="N669" s="78">
        <v>134204.32</v>
      </c>
      <c r="EZ669" s="47"/>
      <c r="FA669" s="56"/>
      <c r="FB669" s="56"/>
      <c r="FC669" s="56"/>
      <c r="FG669" s="56" t="s">
        <v>114</v>
      </c>
      <c r="FJ669" s="94"/>
      <c r="FK669" s="56"/>
    </row>
    <row r="670" spans="1:167" s="7" customFormat="1" ht="20.399999999999999" x14ac:dyDescent="0.3">
      <c r="A670" s="48" t="s">
        <v>330</v>
      </c>
      <c r="B670" s="49" t="s">
        <v>7</v>
      </c>
      <c r="C670" s="258" t="s">
        <v>164</v>
      </c>
      <c r="D670" s="258"/>
      <c r="E670" s="258"/>
      <c r="F670" s="50" t="s">
        <v>8</v>
      </c>
      <c r="G670" s="51">
        <v>2.9000000000000001E-2</v>
      </c>
      <c r="H670" s="52">
        <v>1</v>
      </c>
      <c r="I670" s="86">
        <v>2.9000000000000001E-2</v>
      </c>
      <c r="J670" s="84">
        <v>27894.74</v>
      </c>
      <c r="K670" s="90">
        <v>1.04236</v>
      </c>
      <c r="L670" s="77">
        <v>843.21</v>
      </c>
      <c r="M670" s="87">
        <v>9.5</v>
      </c>
      <c r="N670" s="78">
        <v>8010.5</v>
      </c>
      <c r="EZ670" s="47"/>
      <c r="FA670" s="56" t="s">
        <v>164</v>
      </c>
      <c r="FB670" s="56" t="s">
        <v>0</v>
      </c>
      <c r="FC670" s="56" t="s">
        <v>0</v>
      </c>
      <c r="FG670" s="56"/>
      <c r="FJ670" s="94"/>
      <c r="FK670" s="56"/>
    </row>
    <row r="671" spans="1:167" s="7" customFormat="1" ht="14.4" x14ac:dyDescent="0.3">
      <c r="A671" s="70"/>
      <c r="B671" s="88"/>
      <c r="C671" s="256" t="s">
        <v>165</v>
      </c>
      <c r="D671" s="256"/>
      <c r="E671" s="256"/>
      <c r="F671" s="256"/>
      <c r="G671" s="256"/>
      <c r="H671" s="256"/>
      <c r="I671" s="256"/>
      <c r="J671" s="256"/>
      <c r="K671" s="256"/>
      <c r="L671" s="256"/>
      <c r="M671" s="256"/>
      <c r="N671" s="263"/>
      <c r="EZ671" s="47"/>
      <c r="FA671" s="56"/>
      <c r="FB671" s="56"/>
      <c r="FC671" s="56"/>
      <c r="FG671" s="56"/>
      <c r="FH671" s="64" t="s">
        <v>165</v>
      </c>
      <c r="FJ671" s="94"/>
      <c r="FK671" s="56"/>
    </row>
    <row r="672" spans="1:167" s="7" customFormat="1" ht="14.4" x14ac:dyDescent="0.3">
      <c r="A672" s="89"/>
      <c r="B672" s="58"/>
      <c r="C672" s="264" t="s">
        <v>159</v>
      </c>
      <c r="D672" s="264"/>
      <c r="E672" s="264"/>
      <c r="F672" s="264"/>
      <c r="G672" s="264"/>
      <c r="H672" s="264"/>
      <c r="I672" s="264"/>
      <c r="J672" s="264"/>
      <c r="K672" s="264"/>
      <c r="L672" s="264"/>
      <c r="M672" s="264"/>
      <c r="N672" s="265"/>
      <c r="EZ672" s="47"/>
      <c r="FA672" s="56"/>
      <c r="FB672" s="56"/>
      <c r="FC672" s="56"/>
      <c r="FG672" s="56"/>
      <c r="FI672" s="64" t="s">
        <v>159</v>
      </c>
      <c r="FJ672" s="94"/>
      <c r="FK672" s="56"/>
    </row>
    <row r="673" spans="1:167" s="7" customFormat="1" ht="14.4" x14ac:dyDescent="0.3">
      <c r="A673" s="89"/>
      <c r="B673" s="58"/>
      <c r="C673" s="264" t="s">
        <v>149</v>
      </c>
      <c r="D673" s="264"/>
      <c r="E673" s="264"/>
      <c r="F673" s="264"/>
      <c r="G673" s="264"/>
      <c r="H673" s="264"/>
      <c r="I673" s="264"/>
      <c r="J673" s="264"/>
      <c r="K673" s="264"/>
      <c r="L673" s="264"/>
      <c r="M673" s="264"/>
      <c r="N673" s="265"/>
      <c r="EZ673" s="47"/>
      <c r="FA673" s="56"/>
      <c r="FB673" s="56"/>
      <c r="FC673" s="56"/>
      <c r="FG673" s="56"/>
      <c r="FI673" s="64" t="s">
        <v>149</v>
      </c>
      <c r="FJ673" s="94"/>
      <c r="FK673" s="56"/>
    </row>
    <row r="674" spans="1:167" s="7" customFormat="1" ht="14.4" x14ac:dyDescent="0.3">
      <c r="A674" s="75"/>
      <c r="B674" s="76"/>
      <c r="C674" s="258" t="s">
        <v>114</v>
      </c>
      <c r="D674" s="258"/>
      <c r="E674" s="258"/>
      <c r="F674" s="50"/>
      <c r="G674" s="51"/>
      <c r="H674" s="51"/>
      <c r="I674" s="51"/>
      <c r="J674" s="54"/>
      <c r="K674" s="51"/>
      <c r="L674" s="77">
        <v>843.21</v>
      </c>
      <c r="M674" s="72"/>
      <c r="N674" s="78">
        <v>8010.5</v>
      </c>
      <c r="EZ674" s="47"/>
      <c r="FA674" s="56"/>
      <c r="FB674" s="56"/>
      <c r="FC674" s="56"/>
      <c r="FG674" s="56" t="s">
        <v>114</v>
      </c>
      <c r="FJ674" s="94"/>
      <c r="FK674" s="56"/>
    </row>
    <row r="675" spans="1:167" s="7" customFormat="1" ht="14.4" x14ac:dyDescent="0.3">
      <c r="A675" s="259" t="s">
        <v>191</v>
      </c>
      <c r="B675" s="260"/>
      <c r="C675" s="260"/>
      <c r="D675" s="260"/>
      <c r="E675" s="260"/>
      <c r="F675" s="260"/>
      <c r="G675" s="260"/>
      <c r="H675" s="260"/>
      <c r="I675" s="260"/>
      <c r="J675" s="260"/>
      <c r="K675" s="260"/>
      <c r="L675" s="260"/>
      <c r="M675" s="260"/>
      <c r="N675" s="261"/>
      <c r="EZ675" s="47"/>
      <c r="FA675" s="56"/>
      <c r="FB675" s="56"/>
      <c r="FC675" s="56"/>
      <c r="FG675" s="56"/>
      <c r="FJ675" s="94" t="s">
        <v>191</v>
      </c>
      <c r="FK675" s="56"/>
    </row>
    <row r="676" spans="1:167" s="7" customFormat="1" ht="51" x14ac:dyDescent="0.3">
      <c r="A676" s="48" t="s">
        <v>331</v>
      </c>
      <c r="B676" s="49" t="s">
        <v>193</v>
      </c>
      <c r="C676" s="258" t="s">
        <v>194</v>
      </c>
      <c r="D676" s="258"/>
      <c r="E676" s="258"/>
      <c r="F676" s="50" t="s">
        <v>195</v>
      </c>
      <c r="G676" s="51">
        <v>13.01</v>
      </c>
      <c r="H676" s="52">
        <v>1</v>
      </c>
      <c r="I676" s="91">
        <v>13.01</v>
      </c>
      <c r="J676" s="77">
        <v>3.28</v>
      </c>
      <c r="K676" s="51"/>
      <c r="L676" s="77">
        <v>42.67</v>
      </c>
      <c r="M676" s="91">
        <v>15.71</v>
      </c>
      <c r="N676" s="103">
        <v>670.35</v>
      </c>
      <c r="EZ676" s="47"/>
      <c r="FA676" s="56" t="s">
        <v>194</v>
      </c>
      <c r="FB676" s="56" t="s">
        <v>0</v>
      </c>
      <c r="FC676" s="56" t="s">
        <v>0</v>
      </c>
      <c r="FG676" s="56"/>
      <c r="FJ676" s="94"/>
      <c r="FK676" s="56"/>
    </row>
    <row r="677" spans="1:167" s="7" customFormat="1" ht="14.4" x14ac:dyDescent="0.3">
      <c r="A677" s="75"/>
      <c r="B677" s="76"/>
      <c r="C677" s="258" t="s">
        <v>114</v>
      </c>
      <c r="D677" s="258"/>
      <c r="E677" s="258"/>
      <c r="F677" s="50"/>
      <c r="G677" s="51"/>
      <c r="H677" s="51"/>
      <c r="I677" s="51"/>
      <c r="J677" s="54"/>
      <c r="K677" s="51"/>
      <c r="L677" s="77">
        <v>42.67</v>
      </c>
      <c r="M677" s="72"/>
      <c r="N677" s="103">
        <v>670.35</v>
      </c>
      <c r="EZ677" s="47"/>
      <c r="FA677" s="56"/>
      <c r="FB677" s="56"/>
      <c r="FC677" s="56"/>
      <c r="FG677" s="56" t="s">
        <v>114</v>
      </c>
      <c r="FJ677" s="94"/>
      <c r="FK677" s="56"/>
    </row>
    <row r="678" spans="1:167" s="7" customFormat="1" ht="51" x14ac:dyDescent="0.3">
      <c r="A678" s="48" t="s">
        <v>332</v>
      </c>
      <c r="B678" s="49" t="s">
        <v>197</v>
      </c>
      <c r="C678" s="258" t="s">
        <v>250</v>
      </c>
      <c r="D678" s="258"/>
      <c r="E678" s="258"/>
      <c r="F678" s="50" t="s">
        <v>195</v>
      </c>
      <c r="G678" s="51">
        <v>2.34</v>
      </c>
      <c r="H678" s="52">
        <v>1</v>
      </c>
      <c r="I678" s="91">
        <v>2.34</v>
      </c>
      <c r="J678" s="77">
        <v>8.39</v>
      </c>
      <c r="K678" s="51"/>
      <c r="L678" s="77">
        <v>19.63</v>
      </c>
      <c r="M678" s="91">
        <v>15.71</v>
      </c>
      <c r="N678" s="103">
        <v>308.39</v>
      </c>
      <c r="EZ678" s="47"/>
      <c r="FA678" s="56" t="s">
        <v>250</v>
      </c>
      <c r="FB678" s="56" t="s">
        <v>0</v>
      </c>
      <c r="FC678" s="56" t="s">
        <v>0</v>
      </c>
      <c r="FG678" s="56"/>
      <c r="FJ678" s="94"/>
      <c r="FK678" s="56"/>
    </row>
    <row r="679" spans="1:167" s="7" customFormat="1" ht="14.4" x14ac:dyDescent="0.3">
      <c r="A679" s="75"/>
      <c r="B679" s="76"/>
      <c r="C679" s="258" t="s">
        <v>114</v>
      </c>
      <c r="D679" s="258"/>
      <c r="E679" s="258"/>
      <c r="F679" s="50"/>
      <c r="G679" s="51"/>
      <c r="H679" s="51"/>
      <c r="I679" s="51"/>
      <c r="J679" s="54"/>
      <c r="K679" s="51"/>
      <c r="L679" s="77">
        <v>19.63</v>
      </c>
      <c r="M679" s="72"/>
      <c r="N679" s="103">
        <v>308.39</v>
      </c>
      <c r="EZ679" s="47"/>
      <c r="FA679" s="56"/>
      <c r="FB679" s="56"/>
      <c r="FC679" s="56"/>
      <c r="FG679" s="56" t="s">
        <v>114</v>
      </c>
      <c r="FJ679" s="94"/>
      <c r="FK679" s="56"/>
    </row>
    <row r="680" spans="1:167" s="7" customFormat="1" ht="40.799999999999997" x14ac:dyDescent="0.3">
      <c r="A680" s="48" t="s">
        <v>333</v>
      </c>
      <c r="B680" s="49" t="s">
        <v>200</v>
      </c>
      <c r="C680" s="258" t="s">
        <v>265</v>
      </c>
      <c r="D680" s="258"/>
      <c r="E680" s="258"/>
      <c r="F680" s="50" t="s">
        <v>195</v>
      </c>
      <c r="G680" s="51">
        <v>0.76</v>
      </c>
      <c r="H680" s="52">
        <v>1</v>
      </c>
      <c r="I680" s="91">
        <v>0.76</v>
      </c>
      <c r="J680" s="77">
        <v>10.88</v>
      </c>
      <c r="K680" s="51"/>
      <c r="L680" s="77">
        <v>8.27</v>
      </c>
      <c r="M680" s="91">
        <v>15.71</v>
      </c>
      <c r="N680" s="103">
        <v>129.91999999999999</v>
      </c>
      <c r="EZ680" s="47"/>
      <c r="FA680" s="56" t="s">
        <v>265</v>
      </c>
      <c r="FB680" s="56" t="s">
        <v>0</v>
      </c>
      <c r="FC680" s="56" t="s">
        <v>0</v>
      </c>
      <c r="FG680" s="56"/>
      <c r="FJ680" s="94"/>
      <c r="FK680" s="56"/>
    </row>
    <row r="681" spans="1:167" s="7" customFormat="1" ht="14.4" x14ac:dyDescent="0.3">
      <c r="A681" s="75"/>
      <c r="B681" s="76"/>
      <c r="C681" s="258" t="s">
        <v>114</v>
      </c>
      <c r="D681" s="258"/>
      <c r="E681" s="258"/>
      <c r="F681" s="50"/>
      <c r="G681" s="51"/>
      <c r="H681" s="51"/>
      <c r="I681" s="51"/>
      <c r="J681" s="54"/>
      <c r="K681" s="51"/>
      <c r="L681" s="77">
        <v>8.27</v>
      </c>
      <c r="M681" s="72"/>
      <c r="N681" s="103">
        <v>129.91999999999999</v>
      </c>
      <c r="EZ681" s="47"/>
      <c r="FA681" s="56"/>
      <c r="FB681" s="56"/>
      <c r="FC681" s="56"/>
      <c r="FG681" s="56" t="s">
        <v>114</v>
      </c>
      <c r="FJ681" s="94"/>
      <c r="FK681" s="56"/>
    </row>
    <row r="682" spans="1:167" s="7" customFormat="1" ht="40.799999999999997" x14ac:dyDescent="0.3">
      <c r="A682" s="48" t="s">
        <v>334</v>
      </c>
      <c r="B682" s="49" t="s">
        <v>203</v>
      </c>
      <c r="C682" s="258" t="s">
        <v>204</v>
      </c>
      <c r="D682" s="258"/>
      <c r="E682" s="258"/>
      <c r="F682" s="50" t="s">
        <v>195</v>
      </c>
      <c r="G682" s="51">
        <v>16.11</v>
      </c>
      <c r="H682" s="52">
        <v>1</v>
      </c>
      <c r="I682" s="91">
        <v>16.11</v>
      </c>
      <c r="J682" s="77">
        <v>3.86</v>
      </c>
      <c r="K682" s="51"/>
      <c r="L682" s="77">
        <v>62.18</v>
      </c>
      <c r="M682" s="91">
        <v>16.22</v>
      </c>
      <c r="N682" s="78">
        <v>1008.56</v>
      </c>
      <c r="EZ682" s="47"/>
      <c r="FA682" s="56" t="s">
        <v>204</v>
      </c>
      <c r="FB682" s="56" t="s">
        <v>0</v>
      </c>
      <c r="FC682" s="56" t="s">
        <v>0</v>
      </c>
      <c r="FG682" s="56"/>
      <c r="FJ682" s="94"/>
      <c r="FK682" s="56"/>
    </row>
    <row r="683" spans="1:167" s="7" customFormat="1" ht="14.4" x14ac:dyDescent="0.3">
      <c r="A683" s="75"/>
      <c r="B683" s="76"/>
      <c r="C683" s="258" t="s">
        <v>114</v>
      </c>
      <c r="D683" s="258"/>
      <c r="E683" s="258"/>
      <c r="F683" s="50"/>
      <c r="G683" s="51"/>
      <c r="H683" s="51"/>
      <c r="I683" s="51"/>
      <c r="J683" s="54"/>
      <c r="K683" s="51"/>
      <c r="L683" s="77">
        <v>62.18</v>
      </c>
      <c r="M683" s="72"/>
      <c r="N683" s="78">
        <v>1008.56</v>
      </c>
      <c r="EZ683" s="47"/>
      <c r="FA683" s="56"/>
      <c r="FB683" s="56"/>
      <c r="FC683" s="56"/>
      <c r="FG683" s="56" t="s">
        <v>114</v>
      </c>
      <c r="FJ683" s="94"/>
      <c r="FK683" s="56"/>
    </row>
    <row r="684" spans="1:167" s="7" customFormat="1" ht="0" hidden="1" customHeight="1" x14ac:dyDescent="0.3">
      <c r="A684" s="95"/>
      <c r="B684" s="56"/>
      <c r="C684" s="56"/>
      <c r="D684" s="56"/>
      <c r="E684" s="56"/>
      <c r="F684" s="96"/>
      <c r="G684" s="96"/>
      <c r="H684" s="96"/>
      <c r="I684" s="96"/>
      <c r="J684" s="97"/>
      <c r="K684" s="96"/>
      <c r="L684" s="97"/>
      <c r="M684" s="60"/>
      <c r="N684" s="97"/>
      <c r="EZ684" s="47"/>
      <c r="FA684" s="56"/>
      <c r="FB684" s="56"/>
      <c r="FC684" s="56"/>
      <c r="FG684" s="56"/>
      <c r="FJ684" s="94"/>
      <c r="FK684" s="56"/>
    </row>
    <row r="685" spans="1:167" s="7" customFormat="1" ht="14.4" x14ac:dyDescent="0.3">
      <c r="A685" s="98"/>
      <c r="B685" s="99"/>
      <c r="C685" s="258" t="s">
        <v>335</v>
      </c>
      <c r="D685" s="258"/>
      <c r="E685" s="258"/>
      <c r="F685" s="258"/>
      <c r="G685" s="258"/>
      <c r="H685" s="258"/>
      <c r="I685" s="258"/>
      <c r="J685" s="258"/>
      <c r="K685" s="258"/>
      <c r="L685" s="100">
        <v>18878.25</v>
      </c>
      <c r="M685" s="101"/>
      <c r="N685" s="102">
        <v>193395.7</v>
      </c>
      <c r="EZ685" s="47"/>
      <c r="FA685" s="56"/>
      <c r="FB685" s="56"/>
      <c r="FC685" s="56"/>
      <c r="FG685" s="56"/>
      <c r="FJ685" s="94"/>
      <c r="FK685" s="56" t="s">
        <v>335</v>
      </c>
    </row>
    <row r="686" spans="1:167" s="7" customFormat="1" ht="14.4" x14ac:dyDescent="0.3">
      <c r="A686" s="266" t="s">
        <v>336</v>
      </c>
      <c r="B686" s="267"/>
      <c r="C686" s="267"/>
      <c r="D686" s="267"/>
      <c r="E686" s="267"/>
      <c r="F686" s="267"/>
      <c r="G686" s="267"/>
      <c r="H686" s="267"/>
      <c r="I686" s="267"/>
      <c r="J686" s="267"/>
      <c r="K686" s="267"/>
      <c r="L686" s="267"/>
      <c r="M686" s="267"/>
      <c r="N686" s="268"/>
      <c r="EZ686" s="47" t="s">
        <v>336</v>
      </c>
      <c r="FA686" s="56"/>
      <c r="FB686" s="56"/>
      <c r="FC686" s="56"/>
      <c r="FG686" s="56"/>
      <c r="FJ686" s="94"/>
      <c r="FK686" s="56"/>
    </row>
    <row r="687" spans="1:167" s="7" customFormat="1" ht="30.6" x14ac:dyDescent="0.3">
      <c r="A687" s="48" t="s">
        <v>337</v>
      </c>
      <c r="B687" s="49" t="s">
        <v>208</v>
      </c>
      <c r="C687" s="258" t="s">
        <v>209</v>
      </c>
      <c r="D687" s="258"/>
      <c r="E687" s="258"/>
      <c r="F687" s="50" t="s">
        <v>210</v>
      </c>
      <c r="G687" s="51">
        <v>1</v>
      </c>
      <c r="H687" s="52">
        <v>1</v>
      </c>
      <c r="I687" s="52">
        <v>1</v>
      </c>
      <c r="J687" s="54"/>
      <c r="K687" s="51"/>
      <c r="L687" s="54"/>
      <c r="M687" s="51"/>
      <c r="N687" s="55"/>
      <c r="EZ687" s="47"/>
      <c r="FA687" s="56" t="s">
        <v>209</v>
      </c>
      <c r="FB687" s="56" t="s">
        <v>0</v>
      </c>
      <c r="FC687" s="56" t="s">
        <v>0</v>
      </c>
      <c r="FG687" s="56"/>
      <c r="FJ687" s="94"/>
      <c r="FK687" s="56"/>
    </row>
    <row r="688" spans="1:167" s="7" customFormat="1" ht="14.4" x14ac:dyDescent="0.3">
      <c r="A688" s="57"/>
      <c r="B688" s="58" t="s">
        <v>18</v>
      </c>
      <c r="C688" s="256" t="s">
        <v>104</v>
      </c>
      <c r="D688" s="256"/>
      <c r="E688" s="256"/>
      <c r="F688" s="59"/>
      <c r="G688" s="60"/>
      <c r="H688" s="60"/>
      <c r="I688" s="60"/>
      <c r="J688" s="61">
        <v>298.64</v>
      </c>
      <c r="K688" s="60"/>
      <c r="L688" s="61">
        <v>298.64</v>
      </c>
      <c r="M688" s="62">
        <v>52.21</v>
      </c>
      <c r="N688" s="63">
        <v>15591.99</v>
      </c>
      <c r="EZ688" s="47"/>
      <c r="FA688" s="56"/>
      <c r="FB688" s="56"/>
      <c r="FC688" s="56"/>
      <c r="FD688" s="64" t="s">
        <v>104</v>
      </c>
      <c r="FG688" s="56"/>
      <c r="FJ688" s="94"/>
      <c r="FK688" s="56"/>
    </row>
    <row r="689" spans="1:167" s="7" customFormat="1" ht="14.4" x14ac:dyDescent="0.3">
      <c r="A689" s="57"/>
      <c r="B689" s="58" t="s">
        <v>115</v>
      </c>
      <c r="C689" s="256" t="s">
        <v>119</v>
      </c>
      <c r="D689" s="256"/>
      <c r="E689" s="256"/>
      <c r="F689" s="59"/>
      <c r="G689" s="60"/>
      <c r="H689" s="60"/>
      <c r="I689" s="60"/>
      <c r="J689" s="61">
        <v>128.02000000000001</v>
      </c>
      <c r="K689" s="60"/>
      <c r="L689" s="61">
        <v>128.02000000000001</v>
      </c>
      <c r="M689" s="62">
        <v>15.71</v>
      </c>
      <c r="N689" s="63">
        <v>2011.19</v>
      </c>
      <c r="EZ689" s="47"/>
      <c r="FA689" s="56"/>
      <c r="FB689" s="56"/>
      <c r="FC689" s="56"/>
      <c r="FD689" s="64" t="s">
        <v>119</v>
      </c>
      <c r="FG689" s="56"/>
      <c r="FJ689" s="94"/>
      <c r="FK689" s="56"/>
    </row>
    <row r="690" spans="1:167" s="7" customFormat="1" ht="14.4" x14ac:dyDescent="0.3">
      <c r="A690" s="57"/>
      <c r="B690" s="58" t="s">
        <v>13</v>
      </c>
      <c r="C690" s="256" t="s">
        <v>120</v>
      </c>
      <c r="D690" s="256"/>
      <c r="E690" s="256"/>
      <c r="F690" s="59"/>
      <c r="G690" s="60"/>
      <c r="H690" s="60"/>
      <c r="I690" s="60"/>
      <c r="J690" s="61">
        <v>19.84</v>
      </c>
      <c r="K690" s="60"/>
      <c r="L690" s="61">
        <v>19.84</v>
      </c>
      <c r="M690" s="62">
        <v>52.21</v>
      </c>
      <c r="N690" s="63">
        <v>1035.8499999999999</v>
      </c>
      <c r="EZ690" s="47"/>
      <c r="FA690" s="56"/>
      <c r="FB690" s="56"/>
      <c r="FC690" s="56"/>
      <c r="FD690" s="64" t="s">
        <v>120</v>
      </c>
      <c r="FG690" s="56"/>
      <c r="FJ690" s="94"/>
      <c r="FK690" s="56"/>
    </row>
    <row r="691" spans="1:167" s="7" customFormat="1" ht="14.4" x14ac:dyDescent="0.3">
      <c r="A691" s="65"/>
      <c r="B691" s="58"/>
      <c r="C691" s="256" t="s">
        <v>105</v>
      </c>
      <c r="D691" s="256"/>
      <c r="E691" s="256"/>
      <c r="F691" s="59" t="s">
        <v>106</v>
      </c>
      <c r="G691" s="62">
        <v>35.01</v>
      </c>
      <c r="H691" s="60"/>
      <c r="I691" s="62">
        <v>35.01</v>
      </c>
      <c r="J691" s="68"/>
      <c r="K691" s="60"/>
      <c r="L691" s="68"/>
      <c r="M691" s="60"/>
      <c r="N691" s="69"/>
      <c r="EZ691" s="47"/>
      <c r="FA691" s="56"/>
      <c r="FB691" s="56"/>
      <c r="FC691" s="56"/>
      <c r="FE691" s="64" t="s">
        <v>105</v>
      </c>
      <c r="FG691" s="56"/>
      <c r="FJ691" s="94"/>
      <c r="FK691" s="56"/>
    </row>
    <row r="692" spans="1:167" s="7" customFormat="1" ht="14.4" x14ac:dyDescent="0.3">
      <c r="A692" s="65"/>
      <c r="B692" s="58"/>
      <c r="C692" s="256" t="s">
        <v>121</v>
      </c>
      <c r="D692" s="256"/>
      <c r="E692" s="256"/>
      <c r="F692" s="59" t="s">
        <v>106</v>
      </c>
      <c r="G692" s="62">
        <v>1.71</v>
      </c>
      <c r="H692" s="60"/>
      <c r="I692" s="62">
        <v>1.71</v>
      </c>
      <c r="J692" s="68"/>
      <c r="K692" s="60"/>
      <c r="L692" s="68"/>
      <c r="M692" s="60"/>
      <c r="N692" s="69"/>
      <c r="EZ692" s="47"/>
      <c r="FA692" s="56"/>
      <c r="FB692" s="56"/>
      <c r="FC692" s="56"/>
      <c r="FE692" s="64" t="s">
        <v>121</v>
      </c>
      <c r="FG692" s="56"/>
      <c r="FJ692" s="94"/>
      <c r="FK692" s="56"/>
    </row>
    <row r="693" spans="1:167" s="7" customFormat="1" ht="14.4" x14ac:dyDescent="0.3">
      <c r="A693" s="70"/>
      <c r="B693" s="58"/>
      <c r="C693" s="262" t="s">
        <v>107</v>
      </c>
      <c r="D693" s="262"/>
      <c r="E693" s="262"/>
      <c r="F693" s="71"/>
      <c r="G693" s="72"/>
      <c r="H693" s="72"/>
      <c r="I693" s="72"/>
      <c r="J693" s="73">
        <v>426.66</v>
      </c>
      <c r="K693" s="72"/>
      <c r="L693" s="73">
        <v>426.66</v>
      </c>
      <c r="M693" s="72"/>
      <c r="N693" s="74">
        <v>17603.18</v>
      </c>
      <c r="EZ693" s="47"/>
      <c r="FA693" s="56"/>
      <c r="FB693" s="56"/>
      <c r="FC693" s="56"/>
      <c r="FF693" s="64" t="s">
        <v>107</v>
      </c>
      <c r="FG693" s="56"/>
      <c r="FJ693" s="94"/>
      <c r="FK693" s="56"/>
    </row>
    <row r="694" spans="1:167" s="7" customFormat="1" ht="14.4" x14ac:dyDescent="0.3">
      <c r="A694" s="65"/>
      <c r="B694" s="58"/>
      <c r="C694" s="256" t="s">
        <v>108</v>
      </c>
      <c r="D694" s="256"/>
      <c r="E694" s="256"/>
      <c r="F694" s="59"/>
      <c r="G694" s="60"/>
      <c r="H694" s="60"/>
      <c r="I694" s="60"/>
      <c r="J694" s="68"/>
      <c r="K694" s="60"/>
      <c r="L694" s="61">
        <v>318.48</v>
      </c>
      <c r="M694" s="60"/>
      <c r="N694" s="63">
        <v>16627.84</v>
      </c>
      <c r="EZ694" s="47"/>
      <c r="FA694" s="56"/>
      <c r="FB694" s="56"/>
      <c r="FC694" s="56"/>
      <c r="FE694" s="64" t="s">
        <v>108</v>
      </c>
      <c r="FG694" s="56"/>
      <c r="FJ694" s="94"/>
      <c r="FK694" s="56"/>
    </row>
    <row r="695" spans="1:167" s="7" customFormat="1" ht="20.399999999999999" x14ac:dyDescent="0.3">
      <c r="A695" s="65"/>
      <c r="B695" s="58" t="s">
        <v>122</v>
      </c>
      <c r="C695" s="256" t="s">
        <v>123</v>
      </c>
      <c r="D695" s="256"/>
      <c r="E695" s="256"/>
      <c r="F695" s="59" t="s">
        <v>111</v>
      </c>
      <c r="G695" s="66">
        <v>109</v>
      </c>
      <c r="H695" s="60"/>
      <c r="I695" s="66">
        <v>109</v>
      </c>
      <c r="J695" s="68"/>
      <c r="K695" s="60"/>
      <c r="L695" s="61">
        <v>347.14</v>
      </c>
      <c r="M695" s="60"/>
      <c r="N695" s="63">
        <v>18124.349999999999</v>
      </c>
      <c r="EZ695" s="47"/>
      <c r="FA695" s="56"/>
      <c r="FB695" s="56"/>
      <c r="FC695" s="56"/>
      <c r="FE695" s="64" t="s">
        <v>123</v>
      </c>
      <c r="FG695" s="56"/>
      <c r="FJ695" s="94"/>
      <c r="FK695" s="56"/>
    </row>
    <row r="696" spans="1:167" s="7" customFormat="1" ht="40.799999999999997" x14ac:dyDescent="0.3">
      <c r="A696" s="65"/>
      <c r="B696" s="58" t="s">
        <v>124</v>
      </c>
      <c r="C696" s="256" t="s">
        <v>125</v>
      </c>
      <c r="D696" s="256"/>
      <c r="E696" s="256"/>
      <c r="F696" s="59" t="s">
        <v>111</v>
      </c>
      <c r="G696" s="66">
        <v>65</v>
      </c>
      <c r="H696" s="62">
        <v>0.85</v>
      </c>
      <c r="I696" s="62">
        <v>55.25</v>
      </c>
      <c r="J696" s="68"/>
      <c r="K696" s="60"/>
      <c r="L696" s="61">
        <v>175.96</v>
      </c>
      <c r="M696" s="60"/>
      <c r="N696" s="63">
        <v>9186.8799999999992</v>
      </c>
      <c r="EZ696" s="47"/>
      <c r="FA696" s="56"/>
      <c r="FB696" s="56"/>
      <c r="FC696" s="56"/>
      <c r="FE696" s="64" t="s">
        <v>125</v>
      </c>
      <c r="FG696" s="56"/>
      <c r="FJ696" s="94"/>
      <c r="FK696" s="56"/>
    </row>
    <row r="697" spans="1:167" s="7" customFormat="1" ht="14.4" x14ac:dyDescent="0.3">
      <c r="A697" s="75"/>
      <c r="B697" s="76"/>
      <c r="C697" s="258" t="s">
        <v>114</v>
      </c>
      <c r="D697" s="258"/>
      <c r="E697" s="258"/>
      <c r="F697" s="50"/>
      <c r="G697" s="51"/>
      <c r="H697" s="51"/>
      <c r="I697" s="51"/>
      <c r="J697" s="54"/>
      <c r="K697" s="51"/>
      <c r="L697" s="77">
        <v>949.76</v>
      </c>
      <c r="M697" s="72"/>
      <c r="N697" s="78">
        <v>44914.41</v>
      </c>
      <c r="EZ697" s="47"/>
      <c r="FA697" s="56"/>
      <c r="FB697" s="56"/>
      <c r="FC697" s="56"/>
      <c r="FG697" s="56" t="s">
        <v>114</v>
      </c>
      <c r="FJ697" s="94"/>
      <c r="FK697" s="56"/>
    </row>
    <row r="698" spans="1:167" s="7" customFormat="1" ht="40.799999999999997" x14ac:dyDescent="0.3">
      <c r="A698" s="48" t="s">
        <v>338</v>
      </c>
      <c r="B698" s="49" t="s">
        <v>126</v>
      </c>
      <c r="C698" s="258" t="s">
        <v>127</v>
      </c>
      <c r="D698" s="258"/>
      <c r="E698" s="258"/>
      <c r="F698" s="50" t="s">
        <v>103</v>
      </c>
      <c r="G698" s="51">
        <v>0.23699999999999999</v>
      </c>
      <c r="H698" s="52">
        <v>1</v>
      </c>
      <c r="I698" s="86">
        <v>0.23699999999999999</v>
      </c>
      <c r="J698" s="54"/>
      <c r="K698" s="51"/>
      <c r="L698" s="54"/>
      <c r="M698" s="51"/>
      <c r="N698" s="55"/>
      <c r="EZ698" s="47"/>
      <c r="FA698" s="56" t="s">
        <v>127</v>
      </c>
      <c r="FB698" s="56" t="s">
        <v>0</v>
      </c>
      <c r="FC698" s="56" t="s">
        <v>0</v>
      </c>
      <c r="FG698" s="56"/>
      <c r="FJ698" s="94"/>
      <c r="FK698" s="56"/>
    </row>
    <row r="699" spans="1:167" s="7" customFormat="1" ht="14.4" x14ac:dyDescent="0.3">
      <c r="A699" s="57"/>
      <c r="B699" s="58" t="s">
        <v>18</v>
      </c>
      <c r="C699" s="256" t="s">
        <v>104</v>
      </c>
      <c r="D699" s="256"/>
      <c r="E699" s="256"/>
      <c r="F699" s="59"/>
      <c r="G699" s="60"/>
      <c r="H699" s="60"/>
      <c r="I699" s="60"/>
      <c r="J699" s="61">
        <v>92.08</v>
      </c>
      <c r="K699" s="60"/>
      <c r="L699" s="61">
        <v>21.82</v>
      </c>
      <c r="M699" s="62">
        <v>52.21</v>
      </c>
      <c r="N699" s="63">
        <v>1139.22</v>
      </c>
      <c r="EZ699" s="47"/>
      <c r="FA699" s="56"/>
      <c r="FB699" s="56"/>
      <c r="FC699" s="56"/>
      <c r="FD699" s="64" t="s">
        <v>104</v>
      </c>
      <c r="FG699" s="56"/>
      <c r="FJ699" s="94"/>
      <c r="FK699" s="56"/>
    </row>
    <row r="700" spans="1:167" s="7" customFormat="1" ht="14.4" x14ac:dyDescent="0.3">
      <c r="A700" s="57"/>
      <c r="B700" s="58" t="s">
        <v>115</v>
      </c>
      <c r="C700" s="256" t="s">
        <v>119</v>
      </c>
      <c r="D700" s="256"/>
      <c r="E700" s="256"/>
      <c r="F700" s="59"/>
      <c r="G700" s="60"/>
      <c r="H700" s="60"/>
      <c r="I700" s="60"/>
      <c r="J700" s="61">
        <v>287.60000000000002</v>
      </c>
      <c r="K700" s="60"/>
      <c r="L700" s="61">
        <v>68.16</v>
      </c>
      <c r="M700" s="62">
        <v>15.71</v>
      </c>
      <c r="N700" s="63">
        <v>1070.79</v>
      </c>
      <c r="EZ700" s="47"/>
      <c r="FA700" s="56"/>
      <c r="FB700" s="56"/>
      <c r="FC700" s="56"/>
      <c r="FD700" s="64" t="s">
        <v>119</v>
      </c>
      <c r="FG700" s="56"/>
      <c r="FJ700" s="94"/>
      <c r="FK700" s="56"/>
    </row>
    <row r="701" spans="1:167" s="7" customFormat="1" ht="14.4" x14ac:dyDescent="0.3">
      <c r="A701" s="57"/>
      <c r="B701" s="58" t="s">
        <v>13</v>
      </c>
      <c r="C701" s="256" t="s">
        <v>120</v>
      </c>
      <c r="D701" s="256"/>
      <c r="E701" s="256"/>
      <c r="F701" s="59"/>
      <c r="G701" s="60"/>
      <c r="H701" s="60"/>
      <c r="I701" s="60"/>
      <c r="J701" s="61">
        <v>37.57</v>
      </c>
      <c r="K701" s="60"/>
      <c r="L701" s="61">
        <v>8.9</v>
      </c>
      <c r="M701" s="62">
        <v>52.21</v>
      </c>
      <c r="N701" s="85">
        <v>464.67</v>
      </c>
      <c r="EZ701" s="47"/>
      <c r="FA701" s="56"/>
      <c r="FB701" s="56"/>
      <c r="FC701" s="56"/>
      <c r="FD701" s="64" t="s">
        <v>120</v>
      </c>
      <c r="FG701" s="56"/>
      <c r="FJ701" s="94"/>
      <c r="FK701" s="56"/>
    </row>
    <row r="702" spans="1:167" s="7" customFormat="1" ht="14.4" x14ac:dyDescent="0.3">
      <c r="A702" s="65"/>
      <c r="B702" s="58"/>
      <c r="C702" s="256" t="s">
        <v>105</v>
      </c>
      <c r="D702" s="256"/>
      <c r="E702" s="256"/>
      <c r="F702" s="59" t="s">
        <v>106</v>
      </c>
      <c r="G702" s="80">
        <v>11.7</v>
      </c>
      <c r="H702" s="60"/>
      <c r="I702" s="92">
        <v>2.7728999999999999</v>
      </c>
      <c r="J702" s="68"/>
      <c r="K702" s="60"/>
      <c r="L702" s="68"/>
      <c r="M702" s="60"/>
      <c r="N702" s="69"/>
      <c r="EZ702" s="47"/>
      <c r="FA702" s="56"/>
      <c r="FB702" s="56"/>
      <c r="FC702" s="56"/>
      <c r="FE702" s="64" t="s">
        <v>105</v>
      </c>
      <c r="FG702" s="56"/>
      <c r="FJ702" s="94"/>
      <c r="FK702" s="56"/>
    </row>
    <row r="703" spans="1:167" s="7" customFormat="1" ht="14.4" x14ac:dyDescent="0.3">
      <c r="A703" s="65"/>
      <c r="B703" s="58"/>
      <c r="C703" s="256" t="s">
        <v>121</v>
      </c>
      <c r="D703" s="256"/>
      <c r="E703" s="256"/>
      <c r="F703" s="59" t="s">
        <v>106</v>
      </c>
      <c r="G703" s="62">
        <v>2.96</v>
      </c>
      <c r="H703" s="60"/>
      <c r="I703" s="81">
        <v>0.70152000000000003</v>
      </c>
      <c r="J703" s="68"/>
      <c r="K703" s="60"/>
      <c r="L703" s="68"/>
      <c r="M703" s="60"/>
      <c r="N703" s="69"/>
      <c r="EZ703" s="47"/>
      <c r="FA703" s="56"/>
      <c r="FB703" s="56"/>
      <c r="FC703" s="56"/>
      <c r="FE703" s="64" t="s">
        <v>121</v>
      </c>
      <c r="FG703" s="56"/>
      <c r="FJ703" s="94"/>
      <c r="FK703" s="56"/>
    </row>
    <row r="704" spans="1:167" s="7" customFormat="1" ht="14.4" x14ac:dyDescent="0.3">
      <c r="A704" s="70"/>
      <c r="B704" s="58"/>
      <c r="C704" s="262" t="s">
        <v>107</v>
      </c>
      <c r="D704" s="262"/>
      <c r="E704" s="262"/>
      <c r="F704" s="71"/>
      <c r="G704" s="72"/>
      <c r="H704" s="72"/>
      <c r="I704" s="72"/>
      <c r="J704" s="73">
        <v>379.68</v>
      </c>
      <c r="K704" s="72"/>
      <c r="L704" s="73">
        <v>89.98</v>
      </c>
      <c r="M704" s="72"/>
      <c r="N704" s="74">
        <v>2210.0100000000002</v>
      </c>
      <c r="EZ704" s="47"/>
      <c r="FA704" s="56"/>
      <c r="FB704" s="56"/>
      <c r="FC704" s="56"/>
      <c r="FF704" s="64" t="s">
        <v>107</v>
      </c>
      <c r="FG704" s="56"/>
      <c r="FJ704" s="94"/>
      <c r="FK704" s="56"/>
    </row>
    <row r="705" spans="1:167" s="7" customFormat="1" ht="14.4" x14ac:dyDescent="0.3">
      <c r="A705" s="65"/>
      <c r="B705" s="58"/>
      <c r="C705" s="256" t="s">
        <v>108</v>
      </c>
      <c r="D705" s="256"/>
      <c r="E705" s="256"/>
      <c r="F705" s="59"/>
      <c r="G705" s="60"/>
      <c r="H705" s="60"/>
      <c r="I705" s="60"/>
      <c r="J705" s="68"/>
      <c r="K705" s="60"/>
      <c r="L705" s="61">
        <v>30.72</v>
      </c>
      <c r="M705" s="60"/>
      <c r="N705" s="63">
        <v>1603.89</v>
      </c>
      <c r="EZ705" s="47"/>
      <c r="FA705" s="56"/>
      <c r="FB705" s="56"/>
      <c r="FC705" s="56"/>
      <c r="FE705" s="64" t="s">
        <v>108</v>
      </c>
      <c r="FG705" s="56"/>
      <c r="FJ705" s="94"/>
      <c r="FK705" s="56"/>
    </row>
    <row r="706" spans="1:167" s="7" customFormat="1" ht="14.4" x14ac:dyDescent="0.3">
      <c r="A706" s="65"/>
      <c r="B706" s="58" t="s">
        <v>128</v>
      </c>
      <c r="C706" s="256" t="s">
        <v>129</v>
      </c>
      <c r="D706" s="256"/>
      <c r="E706" s="256"/>
      <c r="F706" s="59" t="s">
        <v>111</v>
      </c>
      <c r="G706" s="66">
        <v>102</v>
      </c>
      <c r="H706" s="60"/>
      <c r="I706" s="66">
        <v>102</v>
      </c>
      <c r="J706" s="68"/>
      <c r="K706" s="60"/>
      <c r="L706" s="61">
        <v>31.33</v>
      </c>
      <c r="M706" s="60"/>
      <c r="N706" s="63">
        <v>1635.97</v>
      </c>
      <c r="EZ706" s="47"/>
      <c r="FA706" s="56"/>
      <c r="FB706" s="56"/>
      <c r="FC706" s="56"/>
      <c r="FE706" s="64" t="s">
        <v>129</v>
      </c>
      <c r="FG706" s="56"/>
      <c r="FJ706" s="94"/>
      <c r="FK706" s="56"/>
    </row>
    <row r="707" spans="1:167" s="7" customFormat="1" ht="14.4" x14ac:dyDescent="0.3">
      <c r="A707" s="65"/>
      <c r="B707" s="58" t="s">
        <v>130</v>
      </c>
      <c r="C707" s="256" t="s">
        <v>131</v>
      </c>
      <c r="D707" s="256"/>
      <c r="E707" s="256"/>
      <c r="F707" s="59" t="s">
        <v>111</v>
      </c>
      <c r="G707" s="66">
        <v>54</v>
      </c>
      <c r="H707" s="60"/>
      <c r="I707" s="66">
        <v>54</v>
      </c>
      <c r="J707" s="68"/>
      <c r="K707" s="60"/>
      <c r="L707" s="61">
        <v>16.59</v>
      </c>
      <c r="M707" s="60"/>
      <c r="N707" s="85">
        <v>866.1</v>
      </c>
      <c r="EZ707" s="47"/>
      <c r="FA707" s="56"/>
      <c r="FB707" s="56"/>
      <c r="FC707" s="56"/>
      <c r="FE707" s="64" t="s">
        <v>131</v>
      </c>
      <c r="FG707" s="56"/>
      <c r="FJ707" s="94"/>
      <c r="FK707" s="56"/>
    </row>
    <row r="708" spans="1:167" s="7" customFormat="1" ht="14.4" x14ac:dyDescent="0.3">
      <c r="A708" s="75"/>
      <c r="B708" s="76"/>
      <c r="C708" s="258" t="s">
        <v>114</v>
      </c>
      <c r="D708" s="258"/>
      <c r="E708" s="258"/>
      <c r="F708" s="50"/>
      <c r="G708" s="51"/>
      <c r="H708" s="51"/>
      <c r="I708" s="51"/>
      <c r="J708" s="54"/>
      <c r="K708" s="51"/>
      <c r="L708" s="77">
        <v>137.9</v>
      </c>
      <c r="M708" s="72"/>
      <c r="N708" s="78">
        <v>4712.08</v>
      </c>
      <c r="EZ708" s="47"/>
      <c r="FA708" s="56"/>
      <c r="FB708" s="56"/>
      <c r="FC708" s="56"/>
      <c r="FG708" s="56" t="s">
        <v>114</v>
      </c>
      <c r="FJ708" s="94"/>
      <c r="FK708" s="56"/>
    </row>
    <row r="709" spans="1:167" s="7" customFormat="1" ht="20.399999999999999" x14ac:dyDescent="0.3">
      <c r="A709" s="48" t="s">
        <v>339</v>
      </c>
      <c r="B709" s="49" t="s">
        <v>132</v>
      </c>
      <c r="C709" s="258" t="s">
        <v>133</v>
      </c>
      <c r="D709" s="258"/>
      <c r="E709" s="258"/>
      <c r="F709" s="50" t="s">
        <v>103</v>
      </c>
      <c r="G709" s="51">
        <v>0.11559999999999999</v>
      </c>
      <c r="H709" s="52">
        <v>1</v>
      </c>
      <c r="I709" s="53">
        <v>0.11559999999999999</v>
      </c>
      <c r="J709" s="54"/>
      <c r="K709" s="51"/>
      <c r="L709" s="54"/>
      <c r="M709" s="51"/>
      <c r="N709" s="55"/>
      <c r="EZ709" s="47"/>
      <c r="FA709" s="56" t="s">
        <v>133</v>
      </c>
      <c r="FB709" s="56" t="s">
        <v>0</v>
      </c>
      <c r="FC709" s="56" t="s">
        <v>0</v>
      </c>
      <c r="FG709" s="56"/>
      <c r="FJ709" s="94"/>
      <c r="FK709" s="56"/>
    </row>
    <row r="710" spans="1:167" s="7" customFormat="1" ht="14.4" x14ac:dyDescent="0.3">
      <c r="A710" s="57"/>
      <c r="B710" s="58" t="s">
        <v>18</v>
      </c>
      <c r="C710" s="256" t="s">
        <v>104</v>
      </c>
      <c r="D710" s="256"/>
      <c r="E710" s="256"/>
      <c r="F710" s="59"/>
      <c r="G710" s="60"/>
      <c r="H710" s="60"/>
      <c r="I710" s="60"/>
      <c r="J710" s="61">
        <v>106.88</v>
      </c>
      <c r="K710" s="60"/>
      <c r="L710" s="61">
        <v>12.36</v>
      </c>
      <c r="M710" s="62">
        <v>52.21</v>
      </c>
      <c r="N710" s="85">
        <v>645.32000000000005</v>
      </c>
      <c r="EZ710" s="47"/>
      <c r="FA710" s="56"/>
      <c r="FB710" s="56"/>
      <c r="FC710" s="56"/>
      <c r="FD710" s="64" t="s">
        <v>104</v>
      </c>
      <c r="FG710" s="56"/>
      <c r="FJ710" s="94"/>
      <c r="FK710" s="56"/>
    </row>
    <row r="711" spans="1:167" s="7" customFormat="1" ht="14.4" x14ac:dyDescent="0.3">
      <c r="A711" s="57"/>
      <c r="B711" s="58" t="s">
        <v>115</v>
      </c>
      <c r="C711" s="256" t="s">
        <v>119</v>
      </c>
      <c r="D711" s="256"/>
      <c r="E711" s="256"/>
      <c r="F711" s="59"/>
      <c r="G711" s="60"/>
      <c r="H711" s="60"/>
      <c r="I711" s="60"/>
      <c r="J711" s="61">
        <v>241.58</v>
      </c>
      <c r="K711" s="60"/>
      <c r="L711" s="61">
        <v>27.93</v>
      </c>
      <c r="M711" s="62">
        <v>15.71</v>
      </c>
      <c r="N711" s="85">
        <v>438.78</v>
      </c>
      <c r="EZ711" s="47"/>
      <c r="FA711" s="56"/>
      <c r="FB711" s="56"/>
      <c r="FC711" s="56"/>
      <c r="FD711" s="64" t="s">
        <v>119</v>
      </c>
      <c r="FG711" s="56"/>
      <c r="FJ711" s="94"/>
      <c r="FK711" s="56"/>
    </row>
    <row r="712" spans="1:167" s="7" customFormat="1" ht="14.4" x14ac:dyDescent="0.3">
      <c r="A712" s="57"/>
      <c r="B712" s="58" t="s">
        <v>13</v>
      </c>
      <c r="C712" s="256" t="s">
        <v>120</v>
      </c>
      <c r="D712" s="256"/>
      <c r="E712" s="256"/>
      <c r="F712" s="59"/>
      <c r="G712" s="60"/>
      <c r="H712" s="60"/>
      <c r="I712" s="60"/>
      <c r="J712" s="61">
        <v>26.36</v>
      </c>
      <c r="K712" s="60"/>
      <c r="L712" s="61">
        <v>3.05</v>
      </c>
      <c r="M712" s="62">
        <v>52.21</v>
      </c>
      <c r="N712" s="85">
        <v>159.24</v>
      </c>
      <c r="EZ712" s="47"/>
      <c r="FA712" s="56"/>
      <c r="FB712" s="56"/>
      <c r="FC712" s="56"/>
      <c r="FD712" s="64" t="s">
        <v>120</v>
      </c>
      <c r="FG712" s="56"/>
      <c r="FJ712" s="94"/>
      <c r="FK712" s="56"/>
    </row>
    <row r="713" spans="1:167" s="7" customFormat="1" ht="14.4" x14ac:dyDescent="0.3">
      <c r="A713" s="65"/>
      <c r="B713" s="58"/>
      <c r="C713" s="256" t="s">
        <v>105</v>
      </c>
      <c r="D713" s="256"/>
      <c r="E713" s="256"/>
      <c r="F713" s="59" t="s">
        <v>106</v>
      </c>
      <c r="G713" s="62">
        <v>12.53</v>
      </c>
      <c r="H713" s="60"/>
      <c r="I713" s="82">
        <v>1.4484680000000001</v>
      </c>
      <c r="J713" s="68"/>
      <c r="K713" s="60"/>
      <c r="L713" s="68"/>
      <c r="M713" s="60"/>
      <c r="N713" s="69"/>
      <c r="EZ713" s="47"/>
      <c r="FA713" s="56"/>
      <c r="FB713" s="56"/>
      <c r="FC713" s="56"/>
      <c r="FE713" s="64" t="s">
        <v>105</v>
      </c>
      <c r="FG713" s="56"/>
      <c r="FJ713" s="94"/>
      <c r="FK713" s="56"/>
    </row>
    <row r="714" spans="1:167" s="7" customFormat="1" ht="14.4" x14ac:dyDescent="0.3">
      <c r="A714" s="65"/>
      <c r="B714" s="58"/>
      <c r="C714" s="256" t="s">
        <v>121</v>
      </c>
      <c r="D714" s="256"/>
      <c r="E714" s="256"/>
      <c r="F714" s="59" t="s">
        <v>106</v>
      </c>
      <c r="G714" s="62">
        <v>2.62</v>
      </c>
      <c r="H714" s="60"/>
      <c r="I714" s="82">
        <v>0.30287199999999997</v>
      </c>
      <c r="J714" s="68"/>
      <c r="K714" s="60"/>
      <c r="L714" s="68"/>
      <c r="M714" s="60"/>
      <c r="N714" s="69"/>
      <c r="EZ714" s="47"/>
      <c r="FA714" s="56"/>
      <c r="FB714" s="56"/>
      <c r="FC714" s="56"/>
      <c r="FE714" s="64" t="s">
        <v>121</v>
      </c>
      <c r="FG714" s="56"/>
      <c r="FJ714" s="94"/>
      <c r="FK714" s="56"/>
    </row>
    <row r="715" spans="1:167" s="7" customFormat="1" ht="14.4" x14ac:dyDescent="0.3">
      <c r="A715" s="70"/>
      <c r="B715" s="58"/>
      <c r="C715" s="262" t="s">
        <v>107</v>
      </c>
      <c r="D715" s="262"/>
      <c r="E715" s="262"/>
      <c r="F715" s="71"/>
      <c r="G715" s="72"/>
      <c r="H715" s="72"/>
      <c r="I715" s="72"/>
      <c r="J715" s="73">
        <v>348.46</v>
      </c>
      <c r="K715" s="72"/>
      <c r="L715" s="73">
        <v>40.29</v>
      </c>
      <c r="M715" s="72"/>
      <c r="N715" s="74">
        <v>1084.0999999999999</v>
      </c>
      <c r="EZ715" s="47"/>
      <c r="FA715" s="56"/>
      <c r="FB715" s="56"/>
      <c r="FC715" s="56"/>
      <c r="FF715" s="64" t="s">
        <v>107</v>
      </c>
      <c r="FG715" s="56"/>
      <c r="FJ715" s="94"/>
      <c r="FK715" s="56"/>
    </row>
    <row r="716" spans="1:167" s="7" customFormat="1" ht="14.4" x14ac:dyDescent="0.3">
      <c r="A716" s="65"/>
      <c r="B716" s="58"/>
      <c r="C716" s="256" t="s">
        <v>108</v>
      </c>
      <c r="D716" s="256"/>
      <c r="E716" s="256"/>
      <c r="F716" s="59"/>
      <c r="G716" s="60"/>
      <c r="H716" s="60"/>
      <c r="I716" s="60"/>
      <c r="J716" s="68"/>
      <c r="K716" s="60"/>
      <c r="L716" s="61">
        <v>15.41</v>
      </c>
      <c r="M716" s="60"/>
      <c r="N716" s="85">
        <v>804.56</v>
      </c>
      <c r="EZ716" s="47"/>
      <c r="FA716" s="56"/>
      <c r="FB716" s="56"/>
      <c r="FC716" s="56"/>
      <c r="FE716" s="64" t="s">
        <v>108</v>
      </c>
      <c r="FG716" s="56"/>
      <c r="FJ716" s="94"/>
      <c r="FK716" s="56"/>
    </row>
    <row r="717" spans="1:167" s="7" customFormat="1" ht="20.399999999999999" x14ac:dyDescent="0.3">
      <c r="A717" s="65"/>
      <c r="B717" s="58" t="s">
        <v>134</v>
      </c>
      <c r="C717" s="256" t="s">
        <v>135</v>
      </c>
      <c r="D717" s="256"/>
      <c r="E717" s="256"/>
      <c r="F717" s="59" t="s">
        <v>111</v>
      </c>
      <c r="G717" s="66">
        <v>92</v>
      </c>
      <c r="H717" s="60"/>
      <c r="I717" s="66">
        <v>92</v>
      </c>
      <c r="J717" s="68"/>
      <c r="K717" s="60"/>
      <c r="L717" s="61">
        <v>14.18</v>
      </c>
      <c r="M717" s="60"/>
      <c r="N717" s="85">
        <v>740.2</v>
      </c>
      <c r="EZ717" s="47"/>
      <c r="FA717" s="56"/>
      <c r="FB717" s="56"/>
      <c r="FC717" s="56"/>
      <c r="FE717" s="64" t="s">
        <v>135</v>
      </c>
      <c r="FG717" s="56"/>
      <c r="FJ717" s="94"/>
      <c r="FK717" s="56"/>
    </row>
    <row r="718" spans="1:167" s="7" customFormat="1" ht="40.799999999999997" x14ac:dyDescent="0.3">
      <c r="A718" s="65"/>
      <c r="B718" s="58" t="s">
        <v>136</v>
      </c>
      <c r="C718" s="256" t="s">
        <v>137</v>
      </c>
      <c r="D718" s="256"/>
      <c r="E718" s="256"/>
      <c r="F718" s="59" t="s">
        <v>111</v>
      </c>
      <c r="G718" s="66">
        <v>46</v>
      </c>
      <c r="H718" s="62">
        <v>0.85</v>
      </c>
      <c r="I718" s="80">
        <v>39.1</v>
      </c>
      <c r="J718" s="68"/>
      <c r="K718" s="60"/>
      <c r="L718" s="61">
        <v>6.03</v>
      </c>
      <c r="M718" s="60"/>
      <c r="N718" s="85">
        <v>314.58</v>
      </c>
      <c r="EZ718" s="47"/>
      <c r="FA718" s="56"/>
      <c r="FB718" s="56"/>
      <c r="FC718" s="56"/>
      <c r="FE718" s="64" t="s">
        <v>137</v>
      </c>
      <c r="FG718" s="56"/>
      <c r="FJ718" s="94"/>
      <c r="FK718" s="56"/>
    </row>
    <row r="719" spans="1:167" s="7" customFormat="1" ht="14.4" x14ac:dyDescent="0.3">
      <c r="A719" s="75"/>
      <c r="B719" s="76"/>
      <c r="C719" s="258" t="s">
        <v>114</v>
      </c>
      <c r="D719" s="258"/>
      <c r="E719" s="258"/>
      <c r="F719" s="50"/>
      <c r="G719" s="51"/>
      <c r="H719" s="51"/>
      <c r="I719" s="51"/>
      <c r="J719" s="54"/>
      <c r="K719" s="51"/>
      <c r="L719" s="77">
        <v>60.5</v>
      </c>
      <c r="M719" s="72"/>
      <c r="N719" s="78">
        <v>2138.88</v>
      </c>
      <c r="EZ719" s="47"/>
      <c r="FA719" s="56"/>
      <c r="FB719" s="56"/>
      <c r="FC719" s="56"/>
      <c r="FG719" s="56" t="s">
        <v>114</v>
      </c>
      <c r="FJ719" s="94"/>
      <c r="FK719" s="56"/>
    </row>
    <row r="720" spans="1:167" s="7" customFormat="1" ht="30.6" x14ac:dyDescent="0.3">
      <c r="A720" s="48" t="s">
        <v>340</v>
      </c>
      <c r="B720" s="49" t="s">
        <v>138</v>
      </c>
      <c r="C720" s="258" t="s">
        <v>139</v>
      </c>
      <c r="D720" s="258"/>
      <c r="E720" s="258"/>
      <c r="F720" s="50" t="s">
        <v>103</v>
      </c>
      <c r="G720" s="51">
        <v>0.11600000000000001</v>
      </c>
      <c r="H720" s="52">
        <v>1</v>
      </c>
      <c r="I720" s="86">
        <v>0.11600000000000001</v>
      </c>
      <c r="J720" s="54"/>
      <c r="K720" s="51"/>
      <c r="L720" s="54"/>
      <c r="M720" s="51"/>
      <c r="N720" s="55"/>
      <c r="EZ720" s="47"/>
      <c r="FA720" s="56" t="s">
        <v>139</v>
      </c>
      <c r="FB720" s="56" t="s">
        <v>0</v>
      </c>
      <c r="FC720" s="56" t="s">
        <v>0</v>
      </c>
      <c r="FG720" s="56"/>
      <c r="FJ720" s="94"/>
      <c r="FK720" s="56"/>
    </row>
    <row r="721" spans="1:167" s="7" customFormat="1" ht="14.4" x14ac:dyDescent="0.3">
      <c r="A721" s="57"/>
      <c r="B721" s="58" t="s">
        <v>18</v>
      </c>
      <c r="C721" s="256" t="s">
        <v>104</v>
      </c>
      <c r="D721" s="256"/>
      <c r="E721" s="256"/>
      <c r="F721" s="59"/>
      <c r="G721" s="60"/>
      <c r="H721" s="60"/>
      <c r="I721" s="60"/>
      <c r="J721" s="61">
        <v>173.23</v>
      </c>
      <c r="K721" s="60"/>
      <c r="L721" s="61">
        <v>20.09</v>
      </c>
      <c r="M721" s="62">
        <v>52.21</v>
      </c>
      <c r="N721" s="63">
        <v>1048.9000000000001</v>
      </c>
      <c r="EZ721" s="47"/>
      <c r="FA721" s="56"/>
      <c r="FB721" s="56"/>
      <c r="FC721" s="56"/>
      <c r="FD721" s="64" t="s">
        <v>104</v>
      </c>
      <c r="FG721" s="56"/>
      <c r="FJ721" s="94"/>
      <c r="FK721" s="56"/>
    </row>
    <row r="722" spans="1:167" s="7" customFormat="1" ht="14.4" x14ac:dyDescent="0.3">
      <c r="A722" s="57"/>
      <c r="B722" s="58" t="s">
        <v>115</v>
      </c>
      <c r="C722" s="256" t="s">
        <v>119</v>
      </c>
      <c r="D722" s="256"/>
      <c r="E722" s="256"/>
      <c r="F722" s="59"/>
      <c r="G722" s="60"/>
      <c r="H722" s="60"/>
      <c r="I722" s="60"/>
      <c r="J722" s="79">
        <v>5268.76</v>
      </c>
      <c r="K722" s="60"/>
      <c r="L722" s="61">
        <v>611.17999999999995</v>
      </c>
      <c r="M722" s="62">
        <v>15.71</v>
      </c>
      <c r="N722" s="63">
        <v>9601.64</v>
      </c>
      <c r="EZ722" s="47"/>
      <c r="FA722" s="56"/>
      <c r="FB722" s="56"/>
      <c r="FC722" s="56"/>
      <c r="FD722" s="64" t="s">
        <v>119</v>
      </c>
      <c r="FG722" s="56"/>
      <c r="FJ722" s="94"/>
      <c r="FK722" s="56"/>
    </row>
    <row r="723" spans="1:167" s="7" customFormat="1" ht="14.4" x14ac:dyDescent="0.3">
      <c r="A723" s="57"/>
      <c r="B723" s="58" t="s">
        <v>13</v>
      </c>
      <c r="C723" s="256" t="s">
        <v>120</v>
      </c>
      <c r="D723" s="256"/>
      <c r="E723" s="256"/>
      <c r="F723" s="59"/>
      <c r="G723" s="60"/>
      <c r="H723" s="60"/>
      <c r="I723" s="60"/>
      <c r="J723" s="61">
        <v>267.67</v>
      </c>
      <c r="K723" s="60"/>
      <c r="L723" s="61">
        <v>31.05</v>
      </c>
      <c r="M723" s="62">
        <v>52.21</v>
      </c>
      <c r="N723" s="63">
        <v>1621.12</v>
      </c>
      <c r="EZ723" s="47"/>
      <c r="FA723" s="56"/>
      <c r="FB723" s="56"/>
      <c r="FC723" s="56"/>
      <c r="FD723" s="64" t="s">
        <v>120</v>
      </c>
      <c r="FG723" s="56"/>
      <c r="FJ723" s="94"/>
      <c r="FK723" s="56"/>
    </row>
    <row r="724" spans="1:167" s="7" customFormat="1" ht="14.4" x14ac:dyDescent="0.3">
      <c r="A724" s="57"/>
      <c r="B724" s="58" t="s">
        <v>16</v>
      </c>
      <c r="C724" s="256" t="s">
        <v>140</v>
      </c>
      <c r="D724" s="256"/>
      <c r="E724" s="256"/>
      <c r="F724" s="59"/>
      <c r="G724" s="60"/>
      <c r="H724" s="60"/>
      <c r="I724" s="60"/>
      <c r="J724" s="61">
        <v>17.079999999999998</v>
      </c>
      <c r="K724" s="60"/>
      <c r="L724" s="61">
        <v>1.98</v>
      </c>
      <c r="M724" s="80">
        <v>9.5</v>
      </c>
      <c r="N724" s="85">
        <v>18.809999999999999</v>
      </c>
      <c r="EZ724" s="47"/>
      <c r="FA724" s="56"/>
      <c r="FB724" s="56"/>
      <c r="FC724" s="56"/>
      <c r="FD724" s="64" t="s">
        <v>140</v>
      </c>
      <c r="FG724" s="56"/>
      <c r="FJ724" s="94"/>
      <c r="FK724" s="56"/>
    </row>
    <row r="725" spans="1:167" s="7" customFormat="1" ht="14.4" x14ac:dyDescent="0.3">
      <c r="A725" s="65"/>
      <c r="B725" s="58"/>
      <c r="C725" s="256" t="s">
        <v>105</v>
      </c>
      <c r="D725" s="256"/>
      <c r="E725" s="256"/>
      <c r="F725" s="59" t="s">
        <v>106</v>
      </c>
      <c r="G725" s="80">
        <v>21.6</v>
      </c>
      <c r="H725" s="60"/>
      <c r="I725" s="92">
        <v>2.5055999999999998</v>
      </c>
      <c r="J725" s="68"/>
      <c r="K725" s="60"/>
      <c r="L725" s="68"/>
      <c r="M725" s="60"/>
      <c r="N725" s="69"/>
      <c r="EZ725" s="47"/>
      <c r="FA725" s="56"/>
      <c r="FB725" s="56"/>
      <c r="FC725" s="56"/>
      <c r="FE725" s="64" t="s">
        <v>105</v>
      </c>
      <c r="FG725" s="56"/>
      <c r="FJ725" s="94"/>
      <c r="FK725" s="56"/>
    </row>
    <row r="726" spans="1:167" s="7" customFormat="1" ht="14.4" x14ac:dyDescent="0.3">
      <c r="A726" s="65"/>
      <c r="B726" s="58"/>
      <c r="C726" s="256" t="s">
        <v>121</v>
      </c>
      <c r="D726" s="256"/>
      <c r="E726" s="256"/>
      <c r="F726" s="59" t="s">
        <v>106</v>
      </c>
      <c r="G726" s="80">
        <v>20.6</v>
      </c>
      <c r="H726" s="60"/>
      <c r="I726" s="92">
        <v>2.3896000000000002</v>
      </c>
      <c r="J726" s="68"/>
      <c r="K726" s="60"/>
      <c r="L726" s="68"/>
      <c r="M726" s="60"/>
      <c r="N726" s="69"/>
      <c r="EZ726" s="47"/>
      <c r="FA726" s="56"/>
      <c r="FB726" s="56"/>
      <c r="FC726" s="56"/>
      <c r="FE726" s="64" t="s">
        <v>121</v>
      </c>
      <c r="FG726" s="56"/>
      <c r="FJ726" s="94"/>
      <c r="FK726" s="56"/>
    </row>
    <row r="727" spans="1:167" s="7" customFormat="1" ht="14.4" x14ac:dyDescent="0.3">
      <c r="A727" s="70"/>
      <c r="B727" s="58"/>
      <c r="C727" s="262" t="s">
        <v>107</v>
      </c>
      <c r="D727" s="262"/>
      <c r="E727" s="262"/>
      <c r="F727" s="71"/>
      <c r="G727" s="72"/>
      <c r="H727" s="72"/>
      <c r="I727" s="72"/>
      <c r="J727" s="83">
        <v>5459.07</v>
      </c>
      <c r="K727" s="72"/>
      <c r="L727" s="73">
        <v>633.25</v>
      </c>
      <c r="M727" s="72"/>
      <c r="N727" s="74">
        <v>10669.35</v>
      </c>
      <c r="EZ727" s="47"/>
      <c r="FA727" s="56"/>
      <c r="FB727" s="56"/>
      <c r="FC727" s="56"/>
      <c r="FF727" s="64" t="s">
        <v>107</v>
      </c>
      <c r="FG727" s="56"/>
      <c r="FJ727" s="94"/>
      <c r="FK727" s="56"/>
    </row>
    <row r="728" spans="1:167" s="7" customFormat="1" ht="14.4" x14ac:dyDescent="0.3">
      <c r="A728" s="65"/>
      <c r="B728" s="58"/>
      <c r="C728" s="256" t="s">
        <v>108</v>
      </c>
      <c r="D728" s="256"/>
      <c r="E728" s="256"/>
      <c r="F728" s="59"/>
      <c r="G728" s="60"/>
      <c r="H728" s="60"/>
      <c r="I728" s="60"/>
      <c r="J728" s="68"/>
      <c r="K728" s="60"/>
      <c r="L728" s="61">
        <v>51.14</v>
      </c>
      <c r="M728" s="60"/>
      <c r="N728" s="63">
        <v>2670.02</v>
      </c>
      <c r="EZ728" s="47"/>
      <c r="FA728" s="56"/>
      <c r="FB728" s="56"/>
      <c r="FC728" s="56"/>
      <c r="FE728" s="64" t="s">
        <v>108</v>
      </c>
      <c r="FG728" s="56"/>
      <c r="FJ728" s="94"/>
      <c r="FK728" s="56"/>
    </row>
    <row r="729" spans="1:167" s="7" customFormat="1" ht="40.799999999999997" x14ac:dyDescent="0.3">
      <c r="A729" s="65"/>
      <c r="B729" s="58" t="s">
        <v>141</v>
      </c>
      <c r="C729" s="256" t="s">
        <v>142</v>
      </c>
      <c r="D729" s="256"/>
      <c r="E729" s="256"/>
      <c r="F729" s="59" t="s">
        <v>111</v>
      </c>
      <c r="G729" s="66">
        <v>147</v>
      </c>
      <c r="H729" s="60"/>
      <c r="I729" s="66">
        <v>147</v>
      </c>
      <c r="J729" s="68"/>
      <c r="K729" s="60"/>
      <c r="L729" s="61">
        <v>75.180000000000007</v>
      </c>
      <c r="M729" s="60"/>
      <c r="N729" s="63">
        <v>3924.93</v>
      </c>
      <c r="EZ729" s="47"/>
      <c r="FA729" s="56"/>
      <c r="FB729" s="56"/>
      <c r="FC729" s="56"/>
      <c r="FE729" s="64" t="s">
        <v>142</v>
      </c>
      <c r="FG729" s="56"/>
      <c r="FJ729" s="94"/>
      <c r="FK729" s="56"/>
    </row>
    <row r="730" spans="1:167" s="7" customFormat="1" ht="51" x14ac:dyDescent="0.3">
      <c r="A730" s="65"/>
      <c r="B730" s="58" t="s">
        <v>143</v>
      </c>
      <c r="C730" s="256" t="s">
        <v>144</v>
      </c>
      <c r="D730" s="256"/>
      <c r="E730" s="256"/>
      <c r="F730" s="59" t="s">
        <v>111</v>
      </c>
      <c r="G730" s="66">
        <v>134</v>
      </c>
      <c r="H730" s="62">
        <v>0.85</v>
      </c>
      <c r="I730" s="80">
        <v>113.9</v>
      </c>
      <c r="J730" s="68"/>
      <c r="K730" s="60"/>
      <c r="L730" s="61">
        <v>58.25</v>
      </c>
      <c r="M730" s="60"/>
      <c r="N730" s="63">
        <v>3041.15</v>
      </c>
      <c r="EZ730" s="47"/>
      <c r="FA730" s="56"/>
      <c r="FB730" s="56"/>
      <c r="FC730" s="56"/>
      <c r="FE730" s="64" t="s">
        <v>144</v>
      </c>
      <c r="FG730" s="56"/>
      <c r="FJ730" s="94"/>
      <c r="FK730" s="56"/>
    </row>
    <row r="731" spans="1:167" s="7" customFormat="1" ht="14.4" x14ac:dyDescent="0.3">
      <c r="A731" s="75"/>
      <c r="B731" s="76"/>
      <c r="C731" s="258" t="s">
        <v>114</v>
      </c>
      <c r="D731" s="258"/>
      <c r="E731" s="258"/>
      <c r="F731" s="50"/>
      <c r="G731" s="51"/>
      <c r="H731" s="51"/>
      <c r="I731" s="51"/>
      <c r="J731" s="54"/>
      <c r="K731" s="51"/>
      <c r="L731" s="77">
        <v>766.68</v>
      </c>
      <c r="M731" s="72"/>
      <c r="N731" s="78">
        <v>17635.43</v>
      </c>
      <c r="EZ731" s="47"/>
      <c r="FA731" s="56"/>
      <c r="FB731" s="56"/>
      <c r="FC731" s="56"/>
      <c r="FG731" s="56" t="s">
        <v>114</v>
      </c>
      <c r="FJ731" s="94"/>
      <c r="FK731" s="56"/>
    </row>
    <row r="732" spans="1:167" s="7" customFormat="1" ht="20.399999999999999" x14ac:dyDescent="0.3">
      <c r="A732" s="48" t="s">
        <v>341</v>
      </c>
      <c r="B732" s="49" t="s">
        <v>145</v>
      </c>
      <c r="C732" s="258" t="s">
        <v>146</v>
      </c>
      <c r="D732" s="258"/>
      <c r="E732" s="258"/>
      <c r="F732" s="50" t="s">
        <v>147</v>
      </c>
      <c r="G732" s="51">
        <v>14.62</v>
      </c>
      <c r="H732" s="52">
        <v>1</v>
      </c>
      <c r="I732" s="91">
        <v>14.62</v>
      </c>
      <c r="J732" s="77">
        <v>646.32000000000005</v>
      </c>
      <c r="K732" s="86">
        <v>1.012</v>
      </c>
      <c r="L732" s="84">
        <v>9562.59</v>
      </c>
      <c r="M732" s="87">
        <v>9.5</v>
      </c>
      <c r="N732" s="78">
        <v>90844.61</v>
      </c>
      <c r="EZ732" s="47"/>
      <c r="FA732" s="56" t="s">
        <v>146</v>
      </c>
      <c r="FB732" s="56" t="s">
        <v>0</v>
      </c>
      <c r="FC732" s="56" t="s">
        <v>0</v>
      </c>
      <c r="FG732" s="56"/>
      <c r="FJ732" s="94"/>
      <c r="FK732" s="56"/>
    </row>
    <row r="733" spans="1:167" s="7" customFormat="1" ht="14.4" x14ac:dyDescent="0.3">
      <c r="A733" s="70"/>
      <c r="B733" s="88"/>
      <c r="C733" s="256" t="s">
        <v>148</v>
      </c>
      <c r="D733" s="256"/>
      <c r="E733" s="256"/>
      <c r="F733" s="256"/>
      <c r="G733" s="256"/>
      <c r="H733" s="256"/>
      <c r="I733" s="256"/>
      <c r="J733" s="256"/>
      <c r="K733" s="256"/>
      <c r="L733" s="256"/>
      <c r="M733" s="256"/>
      <c r="N733" s="263"/>
      <c r="EZ733" s="47"/>
      <c r="FA733" s="56"/>
      <c r="FB733" s="56"/>
      <c r="FC733" s="56"/>
      <c r="FG733" s="56"/>
      <c r="FH733" s="64" t="s">
        <v>148</v>
      </c>
      <c r="FJ733" s="94"/>
      <c r="FK733" s="56"/>
    </row>
    <row r="734" spans="1:167" s="7" customFormat="1" ht="14.4" x14ac:dyDescent="0.3">
      <c r="A734" s="89"/>
      <c r="B734" s="58"/>
      <c r="C734" s="264" t="s">
        <v>149</v>
      </c>
      <c r="D734" s="264"/>
      <c r="E734" s="264"/>
      <c r="F734" s="264"/>
      <c r="G734" s="264"/>
      <c r="H734" s="264"/>
      <c r="I734" s="264"/>
      <c r="J734" s="264"/>
      <c r="K734" s="264"/>
      <c r="L734" s="264"/>
      <c r="M734" s="264"/>
      <c r="N734" s="265"/>
      <c r="EZ734" s="47"/>
      <c r="FA734" s="56"/>
      <c r="FB734" s="56"/>
      <c r="FC734" s="56"/>
      <c r="FG734" s="56"/>
      <c r="FI734" s="64" t="s">
        <v>149</v>
      </c>
      <c r="FJ734" s="94"/>
      <c r="FK734" s="56"/>
    </row>
    <row r="735" spans="1:167" s="7" customFormat="1" ht="14.4" x14ac:dyDescent="0.3">
      <c r="A735" s="75"/>
      <c r="B735" s="76"/>
      <c r="C735" s="258" t="s">
        <v>114</v>
      </c>
      <c r="D735" s="258"/>
      <c r="E735" s="258"/>
      <c r="F735" s="50"/>
      <c r="G735" s="51"/>
      <c r="H735" s="51"/>
      <c r="I735" s="51"/>
      <c r="J735" s="54"/>
      <c r="K735" s="51"/>
      <c r="L735" s="84">
        <v>9562.59</v>
      </c>
      <c r="M735" s="72"/>
      <c r="N735" s="78">
        <v>90844.61</v>
      </c>
      <c r="EZ735" s="47"/>
      <c r="FA735" s="56"/>
      <c r="FB735" s="56"/>
      <c r="FC735" s="56"/>
      <c r="FG735" s="56" t="s">
        <v>114</v>
      </c>
      <c r="FJ735" s="94"/>
      <c r="FK735" s="56"/>
    </row>
    <row r="736" spans="1:167" s="7" customFormat="1" ht="40.799999999999997" x14ac:dyDescent="0.3">
      <c r="A736" s="48" t="s">
        <v>342</v>
      </c>
      <c r="B736" s="49" t="s">
        <v>275</v>
      </c>
      <c r="C736" s="258" t="s">
        <v>276</v>
      </c>
      <c r="D736" s="258"/>
      <c r="E736" s="258"/>
      <c r="F736" s="50" t="s">
        <v>210</v>
      </c>
      <c r="G736" s="51">
        <v>1</v>
      </c>
      <c r="H736" s="52">
        <v>1</v>
      </c>
      <c r="I736" s="52">
        <v>1</v>
      </c>
      <c r="J736" s="54"/>
      <c r="K736" s="51"/>
      <c r="L736" s="54"/>
      <c r="M736" s="51"/>
      <c r="N736" s="55"/>
      <c r="EZ736" s="47"/>
      <c r="FA736" s="56" t="s">
        <v>276</v>
      </c>
      <c r="FB736" s="56" t="s">
        <v>0</v>
      </c>
      <c r="FC736" s="56" t="s">
        <v>0</v>
      </c>
      <c r="FG736" s="56"/>
      <c r="FJ736" s="94"/>
      <c r="FK736" s="56"/>
    </row>
    <row r="737" spans="1:167" s="7" customFormat="1" ht="14.4" x14ac:dyDescent="0.3">
      <c r="A737" s="57"/>
      <c r="B737" s="58" t="s">
        <v>18</v>
      </c>
      <c r="C737" s="256" t="s">
        <v>104</v>
      </c>
      <c r="D737" s="256"/>
      <c r="E737" s="256"/>
      <c r="F737" s="59"/>
      <c r="G737" s="60"/>
      <c r="H737" s="60"/>
      <c r="I737" s="60"/>
      <c r="J737" s="61">
        <v>316.8</v>
      </c>
      <c r="K737" s="60"/>
      <c r="L737" s="61">
        <v>316.8</v>
      </c>
      <c r="M737" s="62">
        <v>52.21</v>
      </c>
      <c r="N737" s="63">
        <v>16540.13</v>
      </c>
      <c r="EZ737" s="47"/>
      <c r="FA737" s="56"/>
      <c r="FB737" s="56"/>
      <c r="FC737" s="56"/>
      <c r="FD737" s="64" t="s">
        <v>104</v>
      </c>
      <c r="FG737" s="56"/>
      <c r="FJ737" s="94"/>
      <c r="FK737" s="56"/>
    </row>
    <row r="738" spans="1:167" s="7" customFormat="1" ht="14.4" x14ac:dyDescent="0.3">
      <c r="A738" s="57"/>
      <c r="B738" s="58" t="s">
        <v>115</v>
      </c>
      <c r="C738" s="256" t="s">
        <v>119</v>
      </c>
      <c r="D738" s="256"/>
      <c r="E738" s="256"/>
      <c r="F738" s="59"/>
      <c r="G738" s="60"/>
      <c r="H738" s="60"/>
      <c r="I738" s="60"/>
      <c r="J738" s="79">
        <v>8602.08</v>
      </c>
      <c r="K738" s="60"/>
      <c r="L738" s="79">
        <v>8602.08</v>
      </c>
      <c r="M738" s="62">
        <v>15.71</v>
      </c>
      <c r="N738" s="63">
        <v>135138.68</v>
      </c>
      <c r="EZ738" s="47"/>
      <c r="FA738" s="56"/>
      <c r="FB738" s="56"/>
      <c r="FC738" s="56"/>
      <c r="FD738" s="64" t="s">
        <v>119</v>
      </c>
      <c r="FG738" s="56"/>
      <c r="FJ738" s="94"/>
      <c r="FK738" s="56"/>
    </row>
    <row r="739" spans="1:167" s="7" customFormat="1" ht="14.4" x14ac:dyDescent="0.3">
      <c r="A739" s="57"/>
      <c r="B739" s="58" t="s">
        <v>13</v>
      </c>
      <c r="C739" s="256" t="s">
        <v>120</v>
      </c>
      <c r="D739" s="256"/>
      <c r="E739" s="256"/>
      <c r="F739" s="59"/>
      <c r="G739" s="60"/>
      <c r="H739" s="60"/>
      <c r="I739" s="60"/>
      <c r="J739" s="61">
        <v>328.35</v>
      </c>
      <c r="K739" s="60"/>
      <c r="L739" s="61">
        <v>328.35</v>
      </c>
      <c r="M739" s="62">
        <v>52.21</v>
      </c>
      <c r="N739" s="63">
        <v>17143.150000000001</v>
      </c>
      <c r="EZ739" s="47"/>
      <c r="FA739" s="56"/>
      <c r="FB739" s="56"/>
      <c r="FC739" s="56"/>
      <c r="FD739" s="64" t="s">
        <v>120</v>
      </c>
      <c r="FG739" s="56"/>
      <c r="FJ739" s="94"/>
      <c r="FK739" s="56"/>
    </row>
    <row r="740" spans="1:167" s="7" customFormat="1" ht="14.4" x14ac:dyDescent="0.3">
      <c r="A740" s="65"/>
      <c r="B740" s="58"/>
      <c r="C740" s="256" t="s">
        <v>105</v>
      </c>
      <c r="D740" s="256"/>
      <c r="E740" s="256"/>
      <c r="F740" s="59" t="s">
        <v>106</v>
      </c>
      <c r="G740" s="62">
        <v>34.51</v>
      </c>
      <c r="H740" s="60"/>
      <c r="I740" s="62">
        <v>34.51</v>
      </c>
      <c r="J740" s="68"/>
      <c r="K740" s="60"/>
      <c r="L740" s="68"/>
      <c r="M740" s="60"/>
      <c r="N740" s="69"/>
      <c r="EZ740" s="47"/>
      <c r="FA740" s="56"/>
      <c r="FB740" s="56"/>
      <c r="FC740" s="56"/>
      <c r="FE740" s="64" t="s">
        <v>105</v>
      </c>
      <c r="FG740" s="56"/>
      <c r="FJ740" s="94"/>
      <c r="FK740" s="56"/>
    </row>
    <row r="741" spans="1:167" s="7" customFormat="1" ht="14.4" x14ac:dyDescent="0.3">
      <c r="A741" s="65"/>
      <c r="B741" s="58"/>
      <c r="C741" s="256" t="s">
        <v>121</v>
      </c>
      <c r="D741" s="256"/>
      <c r="E741" s="256"/>
      <c r="F741" s="59" t="s">
        <v>106</v>
      </c>
      <c r="G741" s="62">
        <v>25.66</v>
      </c>
      <c r="H741" s="60"/>
      <c r="I741" s="62">
        <v>25.66</v>
      </c>
      <c r="J741" s="68"/>
      <c r="K741" s="60"/>
      <c r="L741" s="68"/>
      <c r="M741" s="60"/>
      <c r="N741" s="69"/>
      <c r="EZ741" s="47"/>
      <c r="FA741" s="56"/>
      <c r="FB741" s="56"/>
      <c r="FC741" s="56"/>
      <c r="FE741" s="64" t="s">
        <v>121</v>
      </c>
      <c r="FG741" s="56"/>
      <c r="FJ741" s="94"/>
      <c r="FK741" s="56"/>
    </row>
    <row r="742" spans="1:167" s="7" customFormat="1" ht="14.4" x14ac:dyDescent="0.3">
      <c r="A742" s="70"/>
      <c r="B742" s="58"/>
      <c r="C742" s="262" t="s">
        <v>107</v>
      </c>
      <c r="D742" s="262"/>
      <c r="E742" s="262"/>
      <c r="F742" s="71"/>
      <c r="G742" s="72"/>
      <c r="H742" s="72"/>
      <c r="I742" s="72"/>
      <c r="J742" s="83">
        <v>8918.8799999999992</v>
      </c>
      <c r="K742" s="72"/>
      <c r="L742" s="83">
        <v>8918.8799999999992</v>
      </c>
      <c r="M742" s="72"/>
      <c r="N742" s="74">
        <v>151678.81</v>
      </c>
      <c r="EZ742" s="47"/>
      <c r="FA742" s="56"/>
      <c r="FB742" s="56"/>
      <c r="FC742" s="56"/>
      <c r="FF742" s="64" t="s">
        <v>107</v>
      </c>
      <c r="FG742" s="56"/>
      <c r="FJ742" s="94"/>
      <c r="FK742" s="56"/>
    </row>
    <row r="743" spans="1:167" s="7" customFormat="1" ht="14.4" x14ac:dyDescent="0.3">
      <c r="A743" s="65"/>
      <c r="B743" s="58"/>
      <c r="C743" s="256" t="s">
        <v>108</v>
      </c>
      <c r="D743" s="256"/>
      <c r="E743" s="256"/>
      <c r="F743" s="59"/>
      <c r="G743" s="60"/>
      <c r="H743" s="60"/>
      <c r="I743" s="60"/>
      <c r="J743" s="68"/>
      <c r="K743" s="60"/>
      <c r="L743" s="61">
        <v>645.15</v>
      </c>
      <c r="M743" s="60"/>
      <c r="N743" s="63">
        <v>33683.279999999999</v>
      </c>
      <c r="EZ743" s="47"/>
      <c r="FA743" s="56"/>
      <c r="FB743" s="56"/>
      <c r="FC743" s="56"/>
      <c r="FE743" s="64" t="s">
        <v>108</v>
      </c>
      <c r="FG743" s="56"/>
      <c r="FJ743" s="94"/>
      <c r="FK743" s="56"/>
    </row>
    <row r="744" spans="1:167" s="7" customFormat="1" ht="20.399999999999999" x14ac:dyDescent="0.3">
      <c r="A744" s="65"/>
      <c r="B744" s="58" t="s">
        <v>122</v>
      </c>
      <c r="C744" s="256" t="s">
        <v>123</v>
      </c>
      <c r="D744" s="256"/>
      <c r="E744" s="256"/>
      <c r="F744" s="59" t="s">
        <v>111</v>
      </c>
      <c r="G744" s="66">
        <v>109</v>
      </c>
      <c r="H744" s="60"/>
      <c r="I744" s="66">
        <v>109</v>
      </c>
      <c r="J744" s="68"/>
      <c r="K744" s="60"/>
      <c r="L744" s="61">
        <v>703.21</v>
      </c>
      <c r="M744" s="60"/>
      <c r="N744" s="63">
        <v>36714.78</v>
      </c>
      <c r="EZ744" s="47"/>
      <c r="FA744" s="56"/>
      <c r="FB744" s="56"/>
      <c r="FC744" s="56"/>
      <c r="FE744" s="64" t="s">
        <v>123</v>
      </c>
      <c r="FG744" s="56"/>
      <c r="FJ744" s="94"/>
      <c r="FK744" s="56"/>
    </row>
    <row r="745" spans="1:167" s="7" customFormat="1" ht="40.799999999999997" x14ac:dyDescent="0.3">
      <c r="A745" s="65"/>
      <c r="B745" s="58" t="s">
        <v>124</v>
      </c>
      <c r="C745" s="256" t="s">
        <v>125</v>
      </c>
      <c r="D745" s="256"/>
      <c r="E745" s="256"/>
      <c r="F745" s="59" t="s">
        <v>111</v>
      </c>
      <c r="G745" s="66">
        <v>65</v>
      </c>
      <c r="H745" s="62">
        <v>0.85</v>
      </c>
      <c r="I745" s="62">
        <v>55.25</v>
      </c>
      <c r="J745" s="68"/>
      <c r="K745" s="60"/>
      <c r="L745" s="61">
        <v>356.45</v>
      </c>
      <c r="M745" s="60"/>
      <c r="N745" s="63">
        <v>18610.009999999998</v>
      </c>
      <c r="EZ745" s="47"/>
      <c r="FA745" s="56"/>
      <c r="FB745" s="56"/>
      <c r="FC745" s="56"/>
      <c r="FE745" s="64" t="s">
        <v>125</v>
      </c>
      <c r="FG745" s="56"/>
      <c r="FJ745" s="94"/>
      <c r="FK745" s="56"/>
    </row>
    <row r="746" spans="1:167" s="7" customFormat="1" ht="14.4" x14ac:dyDescent="0.3">
      <c r="A746" s="75"/>
      <c r="B746" s="76"/>
      <c r="C746" s="258" t="s">
        <v>114</v>
      </c>
      <c r="D746" s="258"/>
      <c r="E746" s="258"/>
      <c r="F746" s="50"/>
      <c r="G746" s="51"/>
      <c r="H746" s="51"/>
      <c r="I746" s="51"/>
      <c r="J746" s="54"/>
      <c r="K746" s="51"/>
      <c r="L746" s="84">
        <v>9978.5400000000009</v>
      </c>
      <c r="M746" s="72"/>
      <c r="N746" s="78">
        <v>207003.6</v>
      </c>
      <c r="EZ746" s="47"/>
      <c r="FA746" s="56"/>
      <c r="FB746" s="56"/>
      <c r="FC746" s="56"/>
      <c r="FG746" s="56" t="s">
        <v>114</v>
      </c>
      <c r="FJ746" s="94"/>
      <c r="FK746" s="56"/>
    </row>
    <row r="747" spans="1:167" s="7" customFormat="1" ht="20.399999999999999" x14ac:dyDescent="0.3">
      <c r="A747" s="48" t="s">
        <v>343</v>
      </c>
      <c r="B747" s="49" t="s">
        <v>157</v>
      </c>
      <c r="C747" s="258" t="s">
        <v>3</v>
      </c>
      <c r="D747" s="258"/>
      <c r="E747" s="258"/>
      <c r="F747" s="50" t="s">
        <v>4</v>
      </c>
      <c r="G747" s="51">
        <v>1</v>
      </c>
      <c r="H747" s="52">
        <v>1</v>
      </c>
      <c r="I747" s="52">
        <v>1</v>
      </c>
      <c r="J747" s="84">
        <v>168421.05</v>
      </c>
      <c r="K747" s="90">
        <v>1.04236</v>
      </c>
      <c r="L747" s="84">
        <v>175555.37</v>
      </c>
      <c r="M747" s="87">
        <v>9.5</v>
      </c>
      <c r="N747" s="78">
        <v>1667776.02</v>
      </c>
      <c r="EZ747" s="47"/>
      <c r="FA747" s="56" t="s">
        <v>3</v>
      </c>
      <c r="FB747" s="56" t="s">
        <v>0</v>
      </c>
      <c r="FC747" s="56" t="s">
        <v>0</v>
      </c>
      <c r="FG747" s="56"/>
      <c r="FJ747" s="94"/>
      <c r="FK747" s="56"/>
    </row>
    <row r="748" spans="1:167" s="7" customFormat="1" ht="14.4" x14ac:dyDescent="0.3">
      <c r="A748" s="70"/>
      <c r="B748" s="88"/>
      <c r="C748" s="256" t="s">
        <v>278</v>
      </c>
      <c r="D748" s="256"/>
      <c r="E748" s="256"/>
      <c r="F748" s="256"/>
      <c r="G748" s="256"/>
      <c r="H748" s="256"/>
      <c r="I748" s="256"/>
      <c r="J748" s="256"/>
      <c r="K748" s="256"/>
      <c r="L748" s="256"/>
      <c r="M748" s="256"/>
      <c r="N748" s="263"/>
      <c r="EZ748" s="47"/>
      <c r="FA748" s="56"/>
      <c r="FB748" s="56"/>
      <c r="FC748" s="56"/>
      <c r="FG748" s="56"/>
      <c r="FH748" s="64" t="s">
        <v>278</v>
      </c>
      <c r="FJ748" s="94"/>
      <c r="FK748" s="56"/>
    </row>
    <row r="749" spans="1:167" s="7" customFormat="1" ht="14.4" x14ac:dyDescent="0.3">
      <c r="A749" s="89"/>
      <c r="B749" s="58"/>
      <c r="C749" s="264" t="s">
        <v>159</v>
      </c>
      <c r="D749" s="264"/>
      <c r="E749" s="264"/>
      <c r="F749" s="264"/>
      <c r="G749" s="264"/>
      <c r="H749" s="264"/>
      <c r="I749" s="264"/>
      <c r="J749" s="264"/>
      <c r="K749" s="264"/>
      <c r="L749" s="264"/>
      <c r="M749" s="264"/>
      <c r="N749" s="265"/>
      <c r="EZ749" s="47"/>
      <c r="FA749" s="56"/>
      <c r="FB749" s="56"/>
      <c r="FC749" s="56"/>
      <c r="FG749" s="56"/>
      <c r="FI749" s="64" t="s">
        <v>159</v>
      </c>
      <c r="FJ749" s="94"/>
      <c r="FK749" s="56"/>
    </row>
    <row r="750" spans="1:167" s="7" customFormat="1" ht="14.4" x14ac:dyDescent="0.3">
      <c r="A750" s="89"/>
      <c r="B750" s="58"/>
      <c r="C750" s="264" t="s">
        <v>149</v>
      </c>
      <c r="D750" s="264"/>
      <c r="E750" s="264"/>
      <c r="F750" s="264"/>
      <c r="G750" s="264"/>
      <c r="H750" s="264"/>
      <c r="I750" s="264"/>
      <c r="J750" s="264"/>
      <c r="K750" s="264"/>
      <c r="L750" s="264"/>
      <c r="M750" s="264"/>
      <c r="N750" s="265"/>
      <c r="EZ750" s="47"/>
      <c r="FA750" s="56"/>
      <c r="FB750" s="56"/>
      <c r="FC750" s="56"/>
      <c r="FG750" s="56"/>
      <c r="FI750" s="64" t="s">
        <v>149</v>
      </c>
      <c r="FJ750" s="94"/>
      <c r="FK750" s="56"/>
    </row>
    <row r="751" spans="1:167" s="7" customFormat="1" ht="14.4" x14ac:dyDescent="0.3">
      <c r="A751" s="75"/>
      <c r="B751" s="76"/>
      <c r="C751" s="258" t="s">
        <v>114</v>
      </c>
      <c r="D751" s="258"/>
      <c r="E751" s="258"/>
      <c r="F751" s="50"/>
      <c r="G751" s="51"/>
      <c r="H751" s="51"/>
      <c r="I751" s="51"/>
      <c r="J751" s="54"/>
      <c r="K751" s="51"/>
      <c r="L751" s="84">
        <v>175555.37</v>
      </c>
      <c r="M751" s="72"/>
      <c r="N751" s="78">
        <v>1667776.02</v>
      </c>
      <c r="EZ751" s="47"/>
      <c r="FA751" s="56"/>
      <c r="FB751" s="56"/>
      <c r="FC751" s="56"/>
      <c r="FG751" s="56" t="s">
        <v>114</v>
      </c>
      <c r="FJ751" s="94"/>
      <c r="FK751" s="56"/>
    </row>
    <row r="752" spans="1:167" s="7" customFormat="1" ht="20.399999999999999" x14ac:dyDescent="0.3">
      <c r="A752" s="48" t="s">
        <v>344</v>
      </c>
      <c r="B752" s="49" t="s">
        <v>157</v>
      </c>
      <c r="C752" s="258" t="s">
        <v>22</v>
      </c>
      <c r="D752" s="258"/>
      <c r="E752" s="258"/>
      <c r="F752" s="50" t="s">
        <v>4</v>
      </c>
      <c r="G752" s="51">
        <v>1</v>
      </c>
      <c r="H752" s="52">
        <v>1</v>
      </c>
      <c r="I752" s="52">
        <v>1</v>
      </c>
      <c r="J752" s="84">
        <v>363157.89</v>
      </c>
      <c r="K752" s="90">
        <v>1.04236</v>
      </c>
      <c r="L752" s="84">
        <v>378541.26</v>
      </c>
      <c r="M752" s="87">
        <v>9.5</v>
      </c>
      <c r="N752" s="78">
        <v>3596141.97</v>
      </c>
      <c r="EZ752" s="47"/>
      <c r="FA752" s="56" t="s">
        <v>22</v>
      </c>
      <c r="FB752" s="56" t="s">
        <v>0</v>
      </c>
      <c r="FC752" s="56" t="s">
        <v>0</v>
      </c>
      <c r="FG752" s="56"/>
      <c r="FJ752" s="94"/>
      <c r="FK752" s="56"/>
    </row>
    <row r="753" spans="1:167" s="7" customFormat="1" ht="14.4" x14ac:dyDescent="0.3">
      <c r="A753" s="70"/>
      <c r="B753" s="88"/>
      <c r="C753" s="256" t="s">
        <v>280</v>
      </c>
      <c r="D753" s="256"/>
      <c r="E753" s="256"/>
      <c r="F753" s="256"/>
      <c r="G753" s="256"/>
      <c r="H753" s="256"/>
      <c r="I753" s="256"/>
      <c r="J753" s="256"/>
      <c r="K753" s="256"/>
      <c r="L753" s="256"/>
      <c r="M753" s="256"/>
      <c r="N753" s="263"/>
      <c r="EZ753" s="47"/>
      <c r="FA753" s="56"/>
      <c r="FB753" s="56"/>
      <c r="FC753" s="56"/>
      <c r="FG753" s="56"/>
      <c r="FH753" s="64" t="s">
        <v>280</v>
      </c>
      <c r="FJ753" s="94"/>
      <c r="FK753" s="56"/>
    </row>
    <row r="754" spans="1:167" s="7" customFormat="1" ht="14.4" x14ac:dyDescent="0.3">
      <c r="A754" s="89"/>
      <c r="B754" s="58"/>
      <c r="C754" s="264" t="s">
        <v>159</v>
      </c>
      <c r="D754" s="264"/>
      <c r="E754" s="264"/>
      <c r="F754" s="264"/>
      <c r="G754" s="264"/>
      <c r="H754" s="264"/>
      <c r="I754" s="264"/>
      <c r="J754" s="264"/>
      <c r="K754" s="264"/>
      <c r="L754" s="264"/>
      <c r="M754" s="264"/>
      <c r="N754" s="265"/>
      <c r="EZ754" s="47"/>
      <c r="FA754" s="56"/>
      <c r="FB754" s="56"/>
      <c r="FC754" s="56"/>
      <c r="FG754" s="56"/>
      <c r="FI754" s="64" t="s">
        <v>159</v>
      </c>
      <c r="FJ754" s="94"/>
      <c r="FK754" s="56"/>
    </row>
    <row r="755" spans="1:167" s="7" customFormat="1" ht="14.4" x14ac:dyDescent="0.3">
      <c r="A755" s="89"/>
      <c r="B755" s="58"/>
      <c r="C755" s="264" t="s">
        <v>149</v>
      </c>
      <c r="D755" s="264"/>
      <c r="E755" s="264"/>
      <c r="F755" s="264"/>
      <c r="G755" s="264"/>
      <c r="H755" s="264"/>
      <c r="I755" s="264"/>
      <c r="J755" s="264"/>
      <c r="K755" s="264"/>
      <c r="L755" s="264"/>
      <c r="M755" s="264"/>
      <c r="N755" s="265"/>
      <c r="EZ755" s="47"/>
      <c r="FA755" s="56"/>
      <c r="FB755" s="56"/>
      <c r="FC755" s="56"/>
      <c r="FG755" s="56"/>
      <c r="FI755" s="64" t="s">
        <v>149</v>
      </c>
      <c r="FJ755" s="94"/>
      <c r="FK755" s="56"/>
    </row>
    <row r="756" spans="1:167" s="7" customFormat="1" ht="14.4" x14ac:dyDescent="0.3">
      <c r="A756" s="75"/>
      <c r="B756" s="76"/>
      <c r="C756" s="258" t="s">
        <v>114</v>
      </c>
      <c r="D756" s="258"/>
      <c r="E756" s="258"/>
      <c r="F756" s="50"/>
      <c r="G756" s="51"/>
      <c r="H756" s="51"/>
      <c r="I756" s="51"/>
      <c r="J756" s="54"/>
      <c r="K756" s="51"/>
      <c r="L756" s="84">
        <v>378541.26</v>
      </c>
      <c r="M756" s="72"/>
      <c r="N756" s="78">
        <v>3596141.97</v>
      </c>
      <c r="EZ756" s="47"/>
      <c r="FA756" s="56"/>
      <c r="FB756" s="56"/>
      <c r="FC756" s="56"/>
      <c r="FG756" s="56" t="s">
        <v>114</v>
      </c>
      <c r="FJ756" s="94"/>
      <c r="FK756" s="56"/>
    </row>
    <row r="757" spans="1:167" s="7" customFormat="1" ht="40.799999999999997" x14ac:dyDescent="0.3">
      <c r="A757" s="48" t="s">
        <v>345</v>
      </c>
      <c r="B757" s="49" t="s">
        <v>282</v>
      </c>
      <c r="C757" s="258" t="s">
        <v>283</v>
      </c>
      <c r="D757" s="258"/>
      <c r="E757" s="258"/>
      <c r="F757" s="50" t="s">
        <v>6</v>
      </c>
      <c r="G757" s="51">
        <v>1</v>
      </c>
      <c r="H757" s="52">
        <v>1</v>
      </c>
      <c r="I757" s="52">
        <v>1</v>
      </c>
      <c r="J757" s="54"/>
      <c r="K757" s="51"/>
      <c r="L757" s="54"/>
      <c r="M757" s="51"/>
      <c r="N757" s="55"/>
      <c r="EZ757" s="47"/>
      <c r="FA757" s="56" t="s">
        <v>283</v>
      </c>
      <c r="FB757" s="56" t="s">
        <v>0</v>
      </c>
      <c r="FC757" s="56" t="s">
        <v>0</v>
      </c>
      <c r="FG757" s="56"/>
      <c r="FJ757" s="94"/>
      <c r="FK757" s="56"/>
    </row>
    <row r="758" spans="1:167" s="7" customFormat="1" ht="14.4" x14ac:dyDescent="0.3">
      <c r="A758" s="57"/>
      <c r="B758" s="58" t="s">
        <v>18</v>
      </c>
      <c r="C758" s="256" t="s">
        <v>104</v>
      </c>
      <c r="D758" s="256"/>
      <c r="E758" s="256"/>
      <c r="F758" s="59"/>
      <c r="G758" s="60"/>
      <c r="H758" s="60"/>
      <c r="I758" s="60"/>
      <c r="J758" s="61">
        <v>251.92</v>
      </c>
      <c r="K758" s="60"/>
      <c r="L758" s="61">
        <v>251.92</v>
      </c>
      <c r="M758" s="62">
        <v>52.21</v>
      </c>
      <c r="N758" s="63">
        <v>13152.74</v>
      </c>
      <c r="EZ758" s="47"/>
      <c r="FA758" s="56"/>
      <c r="FB758" s="56"/>
      <c r="FC758" s="56"/>
      <c r="FD758" s="64" t="s">
        <v>104</v>
      </c>
      <c r="FG758" s="56"/>
      <c r="FJ758" s="94"/>
      <c r="FK758" s="56"/>
    </row>
    <row r="759" spans="1:167" s="7" customFormat="1" ht="14.4" x14ac:dyDescent="0.3">
      <c r="A759" s="57"/>
      <c r="B759" s="58" t="s">
        <v>115</v>
      </c>
      <c r="C759" s="256" t="s">
        <v>119</v>
      </c>
      <c r="D759" s="256"/>
      <c r="E759" s="256"/>
      <c r="F759" s="59"/>
      <c r="G759" s="60"/>
      <c r="H759" s="60"/>
      <c r="I759" s="60"/>
      <c r="J759" s="61">
        <v>120.78</v>
      </c>
      <c r="K759" s="60"/>
      <c r="L759" s="61">
        <v>120.78</v>
      </c>
      <c r="M759" s="62">
        <v>15.71</v>
      </c>
      <c r="N759" s="63">
        <v>1897.45</v>
      </c>
      <c r="EZ759" s="47"/>
      <c r="FA759" s="56"/>
      <c r="FB759" s="56"/>
      <c r="FC759" s="56"/>
      <c r="FD759" s="64" t="s">
        <v>119</v>
      </c>
      <c r="FG759" s="56"/>
      <c r="FJ759" s="94"/>
      <c r="FK759" s="56"/>
    </row>
    <row r="760" spans="1:167" s="7" customFormat="1" ht="14.4" x14ac:dyDescent="0.3">
      <c r="A760" s="57"/>
      <c r="B760" s="58" t="s">
        <v>13</v>
      </c>
      <c r="C760" s="256" t="s">
        <v>120</v>
      </c>
      <c r="D760" s="256"/>
      <c r="E760" s="256"/>
      <c r="F760" s="59"/>
      <c r="G760" s="60"/>
      <c r="H760" s="60"/>
      <c r="I760" s="60"/>
      <c r="J760" s="61">
        <v>11.98</v>
      </c>
      <c r="K760" s="60"/>
      <c r="L760" s="61">
        <v>11.98</v>
      </c>
      <c r="M760" s="62">
        <v>52.21</v>
      </c>
      <c r="N760" s="85">
        <v>625.48</v>
      </c>
      <c r="EZ760" s="47"/>
      <c r="FA760" s="56"/>
      <c r="FB760" s="56"/>
      <c r="FC760" s="56"/>
      <c r="FD760" s="64" t="s">
        <v>120</v>
      </c>
      <c r="FG760" s="56"/>
      <c r="FJ760" s="94"/>
      <c r="FK760" s="56"/>
    </row>
    <row r="761" spans="1:167" s="7" customFormat="1" ht="14.4" x14ac:dyDescent="0.3">
      <c r="A761" s="57"/>
      <c r="B761" s="58" t="s">
        <v>16</v>
      </c>
      <c r="C761" s="256" t="s">
        <v>140</v>
      </c>
      <c r="D761" s="256"/>
      <c r="E761" s="256"/>
      <c r="F761" s="59"/>
      <c r="G761" s="60"/>
      <c r="H761" s="60"/>
      <c r="I761" s="60"/>
      <c r="J761" s="61">
        <v>812.09</v>
      </c>
      <c r="K761" s="60"/>
      <c r="L761" s="61">
        <v>812.09</v>
      </c>
      <c r="M761" s="80">
        <v>9.5</v>
      </c>
      <c r="N761" s="63">
        <v>7714.86</v>
      </c>
      <c r="EZ761" s="47"/>
      <c r="FA761" s="56"/>
      <c r="FB761" s="56"/>
      <c r="FC761" s="56"/>
      <c r="FD761" s="64" t="s">
        <v>140</v>
      </c>
      <c r="FG761" s="56"/>
      <c r="FJ761" s="94"/>
      <c r="FK761" s="56"/>
    </row>
    <row r="762" spans="1:167" s="7" customFormat="1" ht="14.4" x14ac:dyDescent="0.3">
      <c r="A762" s="65"/>
      <c r="B762" s="58"/>
      <c r="C762" s="256" t="s">
        <v>105</v>
      </c>
      <c r="D762" s="256"/>
      <c r="E762" s="256"/>
      <c r="F762" s="59" t="s">
        <v>106</v>
      </c>
      <c r="G762" s="80">
        <v>26.8</v>
      </c>
      <c r="H762" s="60"/>
      <c r="I762" s="80">
        <v>26.8</v>
      </c>
      <c r="J762" s="68"/>
      <c r="K762" s="60"/>
      <c r="L762" s="68"/>
      <c r="M762" s="60"/>
      <c r="N762" s="69"/>
      <c r="EZ762" s="47"/>
      <c r="FA762" s="56"/>
      <c r="FB762" s="56"/>
      <c r="FC762" s="56"/>
      <c r="FE762" s="64" t="s">
        <v>105</v>
      </c>
      <c r="FG762" s="56"/>
      <c r="FJ762" s="94"/>
      <c r="FK762" s="56"/>
    </row>
    <row r="763" spans="1:167" s="7" customFormat="1" ht="14.4" x14ac:dyDescent="0.3">
      <c r="A763" s="65"/>
      <c r="B763" s="58"/>
      <c r="C763" s="256" t="s">
        <v>121</v>
      </c>
      <c r="D763" s="256"/>
      <c r="E763" s="256"/>
      <c r="F763" s="59" t="s">
        <v>106</v>
      </c>
      <c r="G763" s="62">
        <v>0.92</v>
      </c>
      <c r="H763" s="60"/>
      <c r="I763" s="62">
        <v>0.92</v>
      </c>
      <c r="J763" s="68"/>
      <c r="K763" s="60"/>
      <c r="L763" s="68"/>
      <c r="M763" s="60"/>
      <c r="N763" s="69"/>
      <c r="EZ763" s="47"/>
      <c r="FA763" s="56"/>
      <c r="FB763" s="56"/>
      <c r="FC763" s="56"/>
      <c r="FE763" s="64" t="s">
        <v>121</v>
      </c>
      <c r="FG763" s="56"/>
      <c r="FJ763" s="94"/>
      <c r="FK763" s="56"/>
    </row>
    <row r="764" spans="1:167" s="7" customFormat="1" ht="14.4" x14ac:dyDescent="0.3">
      <c r="A764" s="70"/>
      <c r="B764" s="58"/>
      <c r="C764" s="262" t="s">
        <v>107</v>
      </c>
      <c r="D764" s="262"/>
      <c r="E764" s="262"/>
      <c r="F764" s="71"/>
      <c r="G764" s="72"/>
      <c r="H764" s="72"/>
      <c r="I764" s="72"/>
      <c r="J764" s="83">
        <v>1184.79</v>
      </c>
      <c r="K764" s="72"/>
      <c r="L764" s="83">
        <v>1184.79</v>
      </c>
      <c r="M764" s="72"/>
      <c r="N764" s="74">
        <v>22765.05</v>
      </c>
      <c r="EZ764" s="47"/>
      <c r="FA764" s="56"/>
      <c r="FB764" s="56"/>
      <c r="FC764" s="56"/>
      <c r="FF764" s="64" t="s">
        <v>107</v>
      </c>
      <c r="FG764" s="56"/>
      <c r="FJ764" s="94"/>
      <c r="FK764" s="56"/>
    </row>
    <row r="765" spans="1:167" s="7" customFormat="1" ht="14.4" x14ac:dyDescent="0.3">
      <c r="A765" s="65"/>
      <c r="B765" s="58"/>
      <c r="C765" s="256" t="s">
        <v>108</v>
      </c>
      <c r="D765" s="256"/>
      <c r="E765" s="256"/>
      <c r="F765" s="59"/>
      <c r="G765" s="60"/>
      <c r="H765" s="60"/>
      <c r="I765" s="60"/>
      <c r="J765" s="68"/>
      <c r="K765" s="60"/>
      <c r="L765" s="61">
        <v>263.89999999999998</v>
      </c>
      <c r="M765" s="60"/>
      <c r="N765" s="63">
        <v>13778.22</v>
      </c>
      <c r="EZ765" s="47"/>
      <c r="FA765" s="56"/>
      <c r="FB765" s="56"/>
      <c r="FC765" s="56"/>
      <c r="FE765" s="64" t="s">
        <v>108</v>
      </c>
      <c r="FG765" s="56"/>
      <c r="FJ765" s="94"/>
      <c r="FK765" s="56"/>
    </row>
    <row r="766" spans="1:167" s="7" customFormat="1" ht="14.4" x14ac:dyDescent="0.3">
      <c r="A766" s="65"/>
      <c r="B766" s="58" t="s">
        <v>284</v>
      </c>
      <c r="C766" s="256" t="s">
        <v>285</v>
      </c>
      <c r="D766" s="256"/>
      <c r="E766" s="256"/>
      <c r="F766" s="59" t="s">
        <v>111</v>
      </c>
      <c r="G766" s="66">
        <v>92</v>
      </c>
      <c r="H766" s="60"/>
      <c r="I766" s="66">
        <v>92</v>
      </c>
      <c r="J766" s="68"/>
      <c r="K766" s="60"/>
      <c r="L766" s="61">
        <v>242.79</v>
      </c>
      <c r="M766" s="60"/>
      <c r="N766" s="63">
        <v>12675.96</v>
      </c>
      <c r="EZ766" s="47"/>
      <c r="FA766" s="56"/>
      <c r="FB766" s="56"/>
      <c r="FC766" s="56"/>
      <c r="FE766" s="64" t="s">
        <v>285</v>
      </c>
      <c r="FG766" s="56"/>
      <c r="FJ766" s="94"/>
      <c r="FK766" s="56"/>
    </row>
    <row r="767" spans="1:167" s="7" customFormat="1" ht="14.4" x14ac:dyDescent="0.3">
      <c r="A767" s="65"/>
      <c r="B767" s="58" t="s">
        <v>286</v>
      </c>
      <c r="C767" s="256" t="s">
        <v>287</v>
      </c>
      <c r="D767" s="256"/>
      <c r="E767" s="256"/>
      <c r="F767" s="59" t="s">
        <v>111</v>
      </c>
      <c r="G767" s="66">
        <v>49</v>
      </c>
      <c r="H767" s="60"/>
      <c r="I767" s="66">
        <v>49</v>
      </c>
      <c r="J767" s="68"/>
      <c r="K767" s="60"/>
      <c r="L767" s="61">
        <v>129.31</v>
      </c>
      <c r="M767" s="60"/>
      <c r="N767" s="63">
        <v>6751.33</v>
      </c>
      <c r="EZ767" s="47"/>
      <c r="FA767" s="56"/>
      <c r="FB767" s="56"/>
      <c r="FC767" s="56"/>
      <c r="FE767" s="64" t="s">
        <v>287</v>
      </c>
      <c r="FG767" s="56"/>
      <c r="FJ767" s="94"/>
      <c r="FK767" s="56"/>
    </row>
    <row r="768" spans="1:167" s="7" customFormat="1" ht="14.4" x14ac:dyDescent="0.3">
      <c r="A768" s="75"/>
      <c r="B768" s="76"/>
      <c r="C768" s="258" t="s">
        <v>114</v>
      </c>
      <c r="D768" s="258"/>
      <c r="E768" s="258"/>
      <c r="F768" s="50"/>
      <c r="G768" s="51"/>
      <c r="H768" s="51"/>
      <c r="I768" s="51"/>
      <c r="J768" s="54"/>
      <c r="K768" s="51"/>
      <c r="L768" s="84">
        <v>1556.89</v>
      </c>
      <c r="M768" s="72"/>
      <c r="N768" s="78">
        <v>42192.34</v>
      </c>
      <c r="EZ768" s="47"/>
      <c r="FA768" s="56"/>
      <c r="FB768" s="56"/>
      <c r="FC768" s="56"/>
      <c r="FG768" s="56" t="s">
        <v>114</v>
      </c>
      <c r="FJ768" s="94"/>
      <c r="FK768" s="56"/>
    </row>
    <row r="769" spans="1:167" s="7" customFormat="1" ht="20.399999999999999" x14ac:dyDescent="0.3">
      <c r="A769" s="48" t="s">
        <v>346</v>
      </c>
      <c r="B769" s="49" t="s">
        <v>289</v>
      </c>
      <c r="C769" s="258" t="s">
        <v>290</v>
      </c>
      <c r="D769" s="258"/>
      <c r="E769" s="258"/>
      <c r="F769" s="50" t="s">
        <v>6</v>
      </c>
      <c r="G769" s="51">
        <v>-2</v>
      </c>
      <c r="H769" s="52">
        <v>1</v>
      </c>
      <c r="I769" s="52">
        <v>-2</v>
      </c>
      <c r="J769" s="77">
        <v>266.67</v>
      </c>
      <c r="K769" s="51"/>
      <c r="L769" s="77">
        <v>-533.34</v>
      </c>
      <c r="M769" s="87">
        <v>9.5</v>
      </c>
      <c r="N769" s="78">
        <v>-5066.7299999999996</v>
      </c>
      <c r="EZ769" s="47"/>
      <c r="FA769" s="56" t="s">
        <v>290</v>
      </c>
      <c r="FB769" s="56" t="s">
        <v>0</v>
      </c>
      <c r="FC769" s="56" t="s">
        <v>0</v>
      </c>
      <c r="FG769" s="56"/>
      <c r="FJ769" s="94"/>
      <c r="FK769" s="56"/>
    </row>
    <row r="770" spans="1:167" s="7" customFormat="1" ht="14.4" x14ac:dyDescent="0.3">
      <c r="A770" s="75"/>
      <c r="B770" s="76"/>
      <c r="C770" s="258" t="s">
        <v>114</v>
      </c>
      <c r="D770" s="258"/>
      <c r="E770" s="258"/>
      <c r="F770" s="50"/>
      <c r="G770" s="51"/>
      <c r="H770" s="51"/>
      <c r="I770" s="51"/>
      <c r="J770" s="54"/>
      <c r="K770" s="51"/>
      <c r="L770" s="77">
        <v>-533.34</v>
      </c>
      <c r="M770" s="72"/>
      <c r="N770" s="78">
        <v>-5066.7299999999996</v>
      </c>
      <c r="EZ770" s="47"/>
      <c r="FA770" s="56"/>
      <c r="FB770" s="56"/>
      <c r="FC770" s="56"/>
      <c r="FG770" s="56" t="s">
        <v>114</v>
      </c>
      <c r="FJ770" s="94"/>
      <c r="FK770" s="56"/>
    </row>
    <row r="771" spans="1:167" s="7" customFormat="1" ht="20.399999999999999" x14ac:dyDescent="0.3">
      <c r="A771" s="48" t="s">
        <v>347</v>
      </c>
      <c r="B771" s="49" t="s">
        <v>157</v>
      </c>
      <c r="C771" s="258" t="s">
        <v>5</v>
      </c>
      <c r="D771" s="258"/>
      <c r="E771" s="258"/>
      <c r="F771" s="50" t="s">
        <v>6</v>
      </c>
      <c r="G771" s="51">
        <v>2</v>
      </c>
      <c r="H771" s="52">
        <v>1</v>
      </c>
      <c r="I771" s="52">
        <v>2</v>
      </c>
      <c r="J771" s="84">
        <v>4429.58</v>
      </c>
      <c r="K771" s="90">
        <v>1.04236</v>
      </c>
      <c r="L771" s="84">
        <v>9234.43</v>
      </c>
      <c r="M771" s="87">
        <v>9.5</v>
      </c>
      <c r="N771" s="78">
        <v>87727.09</v>
      </c>
      <c r="EZ771" s="47"/>
      <c r="FA771" s="56" t="s">
        <v>5</v>
      </c>
      <c r="FB771" s="56" t="s">
        <v>0</v>
      </c>
      <c r="FC771" s="56" t="s">
        <v>0</v>
      </c>
      <c r="FG771" s="56"/>
      <c r="FJ771" s="94"/>
      <c r="FK771" s="56"/>
    </row>
    <row r="772" spans="1:167" s="7" customFormat="1" ht="14.4" x14ac:dyDescent="0.3">
      <c r="A772" s="70"/>
      <c r="B772" s="88"/>
      <c r="C772" s="256" t="s">
        <v>292</v>
      </c>
      <c r="D772" s="256"/>
      <c r="E772" s="256"/>
      <c r="F772" s="256"/>
      <c r="G772" s="256"/>
      <c r="H772" s="256"/>
      <c r="I772" s="256"/>
      <c r="J772" s="256"/>
      <c r="K772" s="256"/>
      <c r="L772" s="256"/>
      <c r="M772" s="256"/>
      <c r="N772" s="263"/>
      <c r="EZ772" s="47"/>
      <c r="FA772" s="56"/>
      <c r="FB772" s="56"/>
      <c r="FC772" s="56"/>
      <c r="FG772" s="56"/>
      <c r="FH772" s="64" t="s">
        <v>292</v>
      </c>
      <c r="FJ772" s="94"/>
      <c r="FK772" s="56"/>
    </row>
    <row r="773" spans="1:167" s="7" customFormat="1" ht="14.4" x14ac:dyDescent="0.3">
      <c r="A773" s="89"/>
      <c r="B773" s="58"/>
      <c r="C773" s="264" t="s">
        <v>159</v>
      </c>
      <c r="D773" s="264"/>
      <c r="E773" s="264"/>
      <c r="F773" s="264"/>
      <c r="G773" s="264"/>
      <c r="H773" s="264"/>
      <c r="I773" s="264"/>
      <c r="J773" s="264"/>
      <c r="K773" s="264"/>
      <c r="L773" s="264"/>
      <c r="M773" s="264"/>
      <c r="N773" s="265"/>
      <c r="EZ773" s="47"/>
      <c r="FA773" s="56"/>
      <c r="FB773" s="56"/>
      <c r="FC773" s="56"/>
      <c r="FG773" s="56"/>
      <c r="FI773" s="64" t="s">
        <v>159</v>
      </c>
      <c r="FJ773" s="94"/>
      <c r="FK773" s="56"/>
    </row>
    <row r="774" spans="1:167" s="7" customFormat="1" ht="14.4" x14ac:dyDescent="0.3">
      <c r="A774" s="89"/>
      <c r="B774" s="58"/>
      <c r="C774" s="264" t="s">
        <v>149</v>
      </c>
      <c r="D774" s="264"/>
      <c r="E774" s="264"/>
      <c r="F774" s="264"/>
      <c r="G774" s="264"/>
      <c r="H774" s="264"/>
      <c r="I774" s="264"/>
      <c r="J774" s="264"/>
      <c r="K774" s="264"/>
      <c r="L774" s="264"/>
      <c r="M774" s="264"/>
      <c r="N774" s="265"/>
      <c r="EZ774" s="47"/>
      <c r="FA774" s="56"/>
      <c r="FB774" s="56"/>
      <c r="FC774" s="56"/>
      <c r="FG774" s="56"/>
      <c r="FI774" s="64" t="s">
        <v>149</v>
      </c>
      <c r="FJ774" s="94"/>
      <c r="FK774" s="56"/>
    </row>
    <row r="775" spans="1:167" s="7" customFormat="1" ht="14.4" x14ac:dyDescent="0.3">
      <c r="A775" s="75"/>
      <c r="B775" s="76"/>
      <c r="C775" s="258" t="s">
        <v>114</v>
      </c>
      <c r="D775" s="258"/>
      <c r="E775" s="258"/>
      <c r="F775" s="50"/>
      <c r="G775" s="51"/>
      <c r="H775" s="51"/>
      <c r="I775" s="51"/>
      <c r="J775" s="54"/>
      <c r="K775" s="51"/>
      <c r="L775" s="84">
        <v>9234.43</v>
      </c>
      <c r="M775" s="72"/>
      <c r="N775" s="78">
        <v>87727.09</v>
      </c>
      <c r="EZ775" s="47"/>
      <c r="FA775" s="56"/>
      <c r="FB775" s="56"/>
      <c r="FC775" s="56"/>
      <c r="FG775" s="56" t="s">
        <v>114</v>
      </c>
      <c r="FJ775" s="94"/>
      <c r="FK775" s="56"/>
    </row>
    <row r="776" spans="1:167" s="7" customFormat="1" ht="30.6" x14ac:dyDescent="0.3">
      <c r="A776" s="48" t="s">
        <v>348</v>
      </c>
      <c r="B776" s="49" t="s">
        <v>157</v>
      </c>
      <c r="C776" s="258" t="s">
        <v>11</v>
      </c>
      <c r="D776" s="258"/>
      <c r="E776" s="258"/>
      <c r="F776" s="50" t="s">
        <v>6</v>
      </c>
      <c r="G776" s="51">
        <v>1</v>
      </c>
      <c r="H776" s="52">
        <v>1</v>
      </c>
      <c r="I776" s="52">
        <v>1</v>
      </c>
      <c r="J776" s="84">
        <v>15832.63</v>
      </c>
      <c r="K776" s="90">
        <v>1.04236</v>
      </c>
      <c r="L776" s="84">
        <v>16503.3</v>
      </c>
      <c r="M776" s="87">
        <v>9.5</v>
      </c>
      <c r="N776" s="78">
        <v>156781.35</v>
      </c>
      <c r="EZ776" s="47"/>
      <c r="FA776" s="56" t="s">
        <v>11</v>
      </c>
      <c r="FB776" s="56" t="s">
        <v>0</v>
      </c>
      <c r="FC776" s="56" t="s">
        <v>0</v>
      </c>
      <c r="FG776" s="56"/>
      <c r="FJ776" s="94"/>
      <c r="FK776" s="56"/>
    </row>
    <row r="777" spans="1:167" s="7" customFormat="1" ht="14.4" x14ac:dyDescent="0.3">
      <c r="A777" s="70"/>
      <c r="B777" s="88"/>
      <c r="C777" s="256" t="s">
        <v>294</v>
      </c>
      <c r="D777" s="256"/>
      <c r="E777" s="256"/>
      <c r="F777" s="256"/>
      <c r="G777" s="256"/>
      <c r="H777" s="256"/>
      <c r="I777" s="256"/>
      <c r="J777" s="256"/>
      <c r="K777" s="256"/>
      <c r="L777" s="256"/>
      <c r="M777" s="256"/>
      <c r="N777" s="263"/>
      <c r="EZ777" s="47"/>
      <c r="FA777" s="56"/>
      <c r="FB777" s="56"/>
      <c r="FC777" s="56"/>
      <c r="FG777" s="56"/>
      <c r="FH777" s="64" t="s">
        <v>294</v>
      </c>
      <c r="FJ777" s="94"/>
      <c r="FK777" s="56"/>
    </row>
    <row r="778" spans="1:167" s="7" customFormat="1" ht="14.4" x14ac:dyDescent="0.3">
      <c r="A778" s="89"/>
      <c r="B778" s="58"/>
      <c r="C778" s="264" t="s">
        <v>159</v>
      </c>
      <c r="D778" s="264"/>
      <c r="E778" s="264"/>
      <c r="F778" s="264"/>
      <c r="G778" s="264"/>
      <c r="H778" s="264"/>
      <c r="I778" s="264"/>
      <c r="J778" s="264"/>
      <c r="K778" s="264"/>
      <c r="L778" s="264"/>
      <c r="M778" s="264"/>
      <c r="N778" s="265"/>
      <c r="EZ778" s="47"/>
      <c r="FA778" s="56"/>
      <c r="FB778" s="56"/>
      <c r="FC778" s="56"/>
      <c r="FG778" s="56"/>
      <c r="FI778" s="64" t="s">
        <v>159</v>
      </c>
      <c r="FJ778" s="94"/>
      <c r="FK778" s="56"/>
    </row>
    <row r="779" spans="1:167" s="7" customFormat="1" ht="14.4" x14ac:dyDescent="0.3">
      <c r="A779" s="89"/>
      <c r="B779" s="58"/>
      <c r="C779" s="264" t="s">
        <v>149</v>
      </c>
      <c r="D779" s="264"/>
      <c r="E779" s="264"/>
      <c r="F779" s="264"/>
      <c r="G779" s="264"/>
      <c r="H779" s="264"/>
      <c r="I779" s="264"/>
      <c r="J779" s="264"/>
      <c r="K779" s="264"/>
      <c r="L779" s="264"/>
      <c r="M779" s="264"/>
      <c r="N779" s="265"/>
      <c r="EZ779" s="47"/>
      <c r="FA779" s="56"/>
      <c r="FB779" s="56"/>
      <c r="FC779" s="56"/>
      <c r="FG779" s="56"/>
      <c r="FI779" s="64" t="s">
        <v>149</v>
      </c>
      <c r="FJ779" s="94"/>
      <c r="FK779" s="56"/>
    </row>
    <row r="780" spans="1:167" s="7" customFormat="1" ht="14.4" x14ac:dyDescent="0.3">
      <c r="A780" s="75"/>
      <c r="B780" s="76"/>
      <c r="C780" s="258" t="s">
        <v>114</v>
      </c>
      <c r="D780" s="258"/>
      <c r="E780" s="258"/>
      <c r="F780" s="50"/>
      <c r="G780" s="51"/>
      <c r="H780" s="51"/>
      <c r="I780" s="51"/>
      <c r="J780" s="54"/>
      <c r="K780" s="51"/>
      <c r="L780" s="84">
        <v>16503.3</v>
      </c>
      <c r="M780" s="72"/>
      <c r="N780" s="78">
        <v>156781.35</v>
      </c>
      <c r="EZ780" s="47"/>
      <c r="FA780" s="56"/>
      <c r="FB780" s="56"/>
      <c r="FC780" s="56"/>
      <c r="FG780" s="56" t="s">
        <v>114</v>
      </c>
      <c r="FJ780" s="94"/>
      <c r="FK780" s="56"/>
    </row>
    <row r="781" spans="1:167" s="7" customFormat="1" ht="20.399999999999999" x14ac:dyDescent="0.3">
      <c r="A781" s="48" t="s">
        <v>349</v>
      </c>
      <c r="B781" s="49" t="s">
        <v>157</v>
      </c>
      <c r="C781" s="258" t="s">
        <v>27</v>
      </c>
      <c r="D781" s="258"/>
      <c r="E781" s="258"/>
      <c r="F781" s="50" t="s">
        <v>6</v>
      </c>
      <c r="G781" s="51">
        <v>1</v>
      </c>
      <c r="H781" s="52">
        <v>1</v>
      </c>
      <c r="I781" s="52">
        <v>1</v>
      </c>
      <c r="J781" s="77">
        <v>421.93</v>
      </c>
      <c r="K781" s="90">
        <v>1.04236</v>
      </c>
      <c r="L781" s="77">
        <v>439.8</v>
      </c>
      <c r="M781" s="87">
        <v>9.5</v>
      </c>
      <c r="N781" s="78">
        <v>4178.1000000000004</v>
      </c>
      <c r="EZ781" s="47"/>
      <c r="FA781" s="56" t="s">
        <v>27</v>
      </c>
      <c r="FB781" s="56" t="s">
        <v>0</v>
      </c>
      <c r="FC781" s="56" t="s">
        <v>0</v>
      </c>
      <c r="FG781" s="56"/>
      <c r="FJ781" s="94"/>
      <c r="FK781" s="56"/>
    </row>
    <row r="782" spans="1:167" s="7" customFormat="1" ht="14.4" x14ac:dyDescent="0.3">
      <c r="A782" s="70"/>
      <c r="B782" s="88"/>
      <c r="C782" s="256" t="s">
        <v>296</v>
      </c>
      <c r="D782" s="256"/>
      <c r="E782" s="256"/>
      <c r="F782" s="256"/>
      <c r="G782" s="256"/>
      <c r="H782" s="256"/>
      <c r="I782" s="256"/>
      <c r="J782" s="256"/>
      <c r="K782" s="256"/>
      <c r="L782" s="256"/>
      <c r="M782" s="256"/>
      <c r="N782" s="263"/>
      <c r="EZ782" s="47"/>
      <c r="FA782" s="56"/>
      <c r="FB782" s="56"/>
      <c r="FC782" s="56"/>
      <c r="FG782" s="56"/>
      <c r="FH782" s="64" t="s">
        <v>296</v>
      </c>
      <c r="FJ782" s="94"/>
      <c r="FK782" s="56"/>
    </row>
    <row r="783" spans="1:167" s="7" customFormat="1" ht="14.4" x14ac:dyDescent="0.3">
      <c r="A783" s="89"/>
      <c r="B783" s="58"/>
      <c r="C783" s="264" t="s">
        <v>159</v>
      </c>
      <c r="D783" s="264"/>
      <c r="E783" s="264"/>
      <c r="F783" s="264"/>
      <c r="G783" s="264"/>
      <c r="H783" s="264"/>
      <c r="I783" s="264"/>
      <c r="J783" s="264"/>
      <c r="K783" s="264"/>
      <c r="L783" s="264"/>
      <c r="M783" s="264"/>
      <c r="N783" s="265"/>
      <c r="EZ783" s="47"/>
      <c r="FA783" s="56"/>
      <c r="FB783" s="56"/>
      <c r="FC783" s="56"/>
      <c r="FG783" s="56"/>
      <c r="FI783" s="64" t="s">
        <v>159</v>
      </c>
      <c r="FJ783" s="94"/>
      <c r="FK783" s="56"/>
    </row>
    <row r="784" spans="1:167" s="7" customFormat="1" ht="14.4" x14ac:dyDescent="0.3">
      <c r="A784" s="89"/>
      <c r="B784" s="58"/>
      <c r="C784" s="264" t="s">
        <v>149</v>
      </c>
      <c r="D784" s="264"/>
      <c r="E784" s="264"/>
      <c r="F784" s="264"/>
      <c r="G784" s="264"/>
      <c r="H784" s="264"/>
      <c r="I784" s="264"/>
      <c r="J784" s="264"/>
      <c r="K784" s="264"/>
      <c r="L784" s="264"/>
      <c r="M784" s="264"/>
      <c r="N784" s="265"/>
      <c r="EZ784" s="47"/>
      <c r="FA784" s="56"/>
      <c r="FB784" s="56"/>
      <c r="FC784" s="56"/>
      <c r="FG784" s="56"/>
      <c r="FI784" s="64" t="s">
        <v>149</v>
      </c>
      <c r="FJ784" s="94"/>
      <c r="FK784" s="56"/>
    </row>
    <row r="785" spans="1:167" s="7" customFormat="1" ht="14.4" x14ac:dyDescent="0.3">
      <c r="A785" s="75"/>
      <c r="B785" s="76"/>
      <c r="C785" s="258" t="s">
        <v>114</v>
      </c>
      <c r="D785" s="258"/>
      <c r="E785" s="258"/>
      <c r="F785" s="50"/>
      <c r="G785" s="51"/>
      <c r="H785" s="51"/>
      <c r="I785" s="51"/>
      <c r="J785" s="54"/>
      <c r="K785" s="51"/>
      <c r="L785" s="77">
        <v>439.8</v>
      </c>
      <c r="M785" s="72"/>
      <c r="N785" s="78">
        <v>4178.1000000000004</v>
      </c>
      <c r="EZ785" s="47"/>
      <c r="FA785" s="56"/>
      <c r="FB785" s="56"/>
      <c r="FC785" s="56"/>
      <c r="FG785" s="56" t="s">
        <v>114</v>
      </c>
      <c r="FJ785" s="94"/>
      <c r="FK785" s="56"/>
    </row>
    <row r="786" spans="1:167" s="7" customFormat="1" ht="30.6" x14ac:dyDescent="0.3">
      <c r="A786" s="48" t="s">
        <v>350</v>
      </c>
      <c r="B786" s="49" t="s">
        <v>235</v>
      </c>
      <c r="C786" s="258" t="s">
        <v>236</v>
      </c>
      <c r="D786" s="258"/>
      <c r="E786" s="258"/>
      <c r="F786" s="50" t="s">
        <v>237</v>
      </c>
      <c r="G786" s="51">
        <v>0.06</v>
      </c>
      <c r="H786" s="52">
        <v>1</v>
      </c>
      <c r="I786" s="91">
        <v>0.06</v>
      </c>
      <c r="J786" s="54"/>
      <c r="K786" s="51"/>
      <c r="L786" s="54"/>
      <c r="M786" s="51"/>
      <c r="N786" s="55"/>
      <c r="EZ786" s="47"/>
      <c r="FA786" s="56" t="s">
        <v>236</v>
      </c>
      <c r="FB786" s="56" t="s">
        <v>0</v>
      </c>
      <c r="FC786" s="56" t="s">
        <v>0</v>
      </c>
      <c r="FG786" s="56"/>
      <c r="FJ786" s="94"/>
      <c r="FK786" s="56"/>
    </row>
    <row r="787" spans="1:167" s="7" customFormat="1" ht="14.4" x14ac:dyDescent="0.3">
      <c r="A787" s="57"/>
      <c r="B787" s="58" t="s">
        <v>18</v>
      </c>
      <c r="C787" s="256" t="s">
        <v>104</v>
      </c>
      <c r="D787" s="256"/>
      <c r="E787" s="256"/>
      <c r="F787" s="59"/>
      <c r="G787" s="60"/>
      <c r="H787" s="60"/>
      <c r="I787" s="60"/>
      <c r="J787" s="79">
        <v>1183.68</v>
      </c>
      <c r="K787" s="60"/>
      <c r="L787" s="61">
        <v>71.02</v>
      </c>
      <c r="M787" s="62">
        <v>52.21</v>
      </c>
      <c r="N787" s="63">
        <v>3707.95</v>
      </c>
      <c r="EZ787" s="47"/>
      <c r="FA787" s="56"/>
      <c r="FB787" s="56"/>
      <c r="FC787" s="56"/>
      <c r="FD787" s="64" t="s">
        <v>104</v>
      </c>
      <c r="FG787" s="56"/>
      <c r="FJ787" s="94"/>
      <c r="FK787" s="56"/>
    </row>
    <row r="788" spans="1:167" s="7" customFormat="1" ht="14.4" x14ac:dyDescent="0.3">
      <c r="A788" s="57"/>
      <c r="B788" s="58" t="s">
        <v>115</v>
      </c>
      <c r="C788" s="256" t="s">
        <v>119</v>
      </c>
      <c r="D788" s="256"/>
      <c r="E788" s="256"/>
      <c r="F788" s="59"/>
      <c r="G788" s="60"/>
      <c r="H788" s="60"/>
      <c r="I788" s="60"/>
      <c r="J788" s="61">
        <v>946.33</v>
      </c>
      <c r="K788" s="60"/>
      <c r="L788" s="61">
        <v>56.78</v>
      </c>
      <c r="M788" s="62">
        <v>15.71</v>
      </c>
      <c r="N788" s="85">
        <v>892.01</v>
      </c>
      <c r="EZ788" s="47"/>
      <c r="FA788" s="56"/>
      <c r="FB788" s="56"/>
      <c r="FC788" s="56"/>
      <c r="FD788" s="64" t="s">
        <v>119</v>
      </c>
      <c r="FG788" s="56"/>
      <c r="FJ788" s="94"/>
      <c r="FK788" s="56"/>
    </row>
    <row r="789" spans="1:167" s="7" customFormat="1" ht="14.4" x14ac:dyDescent="0.3">
      <c r="A789" s="57"/>
      <c r="B789" s="58" t="s">
        <v>13</v>
      </c>
      <c r="C789" s="256" t="s">
        <v>120</v>
      </c>
      <c r="D789" s="256"/>
      <c r="E789" s="256"/>
      <c r="F789" s="59"/>
      <c r="G789" s="60"/>
      <c r="H789" s="60"/>
      <c r="I789" s="60"/>
      <c r="J789" s="61">
        <v>90.65</v>
      </c>
      <c r="K789" s="60"/>
      <c r="L789" s="61">
        <v>5.44</v>
      </c>
      <c r="M789" s="62">
        <v>52.21</v>
      </c>
      <c r="N789" s="85">
        <v>284.02</v>
      </c>
      <c r="EZ789" s="47"/>
      <c r="FA789" s="56"/>
      <c r="FB789" s="56"/>
      <c r="FC789" s="56"/>
      <c r="FD789" s="64" t="s">
        <v>120</v>
      </c>
      <c r="FG789" s="56"/>
      <c r="FJ789" s="94"/>
      <c r="FK789" s="56"/>
    </row>
    <row r="790" spans="1:167" s="7" customFormat="1" ht="14.4" x14ac:dyDescent="0.3">
      <c r="A790" s="57"/>
      <c r="B790" s="58" t="s">
        <v>16</v>
      </c>
      <c r="C790" s="256" t="s">
        <v>140</v>
      </c>
      <c r="D790" s="256"/>
      <c r="E790" s="256"/>
      <c r="F790" s="59"/>
      <c r="G790" s="60"/>
      <c r="H790" s="60"/>
      <c r="I790" s="60"/>
      <c r="J790" s="79">
        <v>8643.11</v>
      </c>
      <c r="K790" s="60"/>
      <c r="L790" s="61">
        <v>518.59</v>
      </c>
      <c r="M790" s="80">
        <v>9.5</v>
      </c>
      <c r="N790" s="63">
        <v>4926.6099999999997</v>
      </c>
      <c r="EZ790" s="47"/>
      <c r="FA790" s="56"/>
      <c r="FB790" s="56"/>
      <c r="FC790" s="56"/>
      <c r="FD790" s="64" t="s">
        <v>140</v>
      </c>
      <c r="FG790" s="56"/>
      <c r="FJ790" s="94"/>
      <c r="FK790" s="56"/>
    </row>
    <row r="791" spans="1:167" s="7" customFormat="1" ht="14.4" x14ac:dyDescent="0.3">
      <c r="A791" s="65"/>
      <c r="B791" s="58"/>
      <c r="C791" s="256" t="s">
        <v>105</v>
      </c>
      <c r="D791" s="256"/>
      <c r="E791" s="256"/>
      <c r="F791" s="59" t="s">
        <v>106</v>
      </c>
      <c r="G791" s="66">
        <v>137</v>
      </c>
      <c r="H791" s="60"/>
      <c r="I791" s="62">
        <v>8.2200000000000006</v>
      </c>
      <c r="J791" s="68"/>
      <c r="K791" s="60"/>
      <c r="L791" s="68"/>
      <c r="M791" s="60"/>
      <c r="N791" s="69"/>
      <c r="EZ791" s="47"/>
      <c r="FA791" s="56"/>
      <c r="FB791" s="56"/>
      <c r="FC791" s="56"/>
      <c r="FE791" s="64" t="s">
        <v>105</v>
      </c>
      <c r="FG791" s="56"/>
      <c r="FJ791" s="94"/>
      <c r="FK791" s="56"/>
    </row>
    <row r="792" spans="1:167" s="7" customFormat="1" ht="14.4" x14ac:dyDescent="0.3">
      <c r="A792" s="65"/>
      <c r="B792" s="58"/>
      <c r="C792" s="256" t="s">
        <v>121</v>
      </c>
      <c r="D792" s="256"/>
      <c r="E792" s="256"/>
      <c r="F792" s="59" t="s">
        <v>106</v>
      </c>
      <c r="G792" s="62">
        <v>8.01</v>
      </c>
      <c r="H792" s="60"/>
      <c r="I792" s="92">
        <v>0.48060000000000003</v>
      </c>
      <c r="J792" s="68"/>
      <c r="K792" s="60"/>
      <c r="L792" s="68"/>
      <c r="M792" s="60"/>
      <c r="N792" s="69"/>
      <c r="EZ792" s="47"/>
      <c r="FA792" s="56"/>
      <c r="FB792" s="56"/>
      <c r="FC792" s="56"/>
      <c r="FE792" s="64" t="s">
        <v>121</v>
      </c>
      <c r="FG792" s="56"/>
      <c r="FJ792" s="94"/>
      <c r="FK792" s="56"/>
    </row>
    <row r="793" spans="1:167" s="7" customFormat="1" ht="14.4" x14ac:dyDescent="0.3">
      <c r="A793" s="70"/>
      <c r="B793" s="58"/>
      <c r="C793" s="262" t="s">
        <v>107</v>
      </c>
      <c r="D793" s="262"/>
      <c r="E793" s="262"/>
      <c r="F793" s="71"/>
      <c r="G793" s="72"/>
      <c r="H793" s="72"/>
      <c r="I793" s="72"/>
      <c r="J793" s="83">
        <v>10773.12</v>
      </c>
      <c r="K793" s="72"/>
      <c r="L793" s="73">
        <v>646.39</v>
      </c>
      <c r="M793" s="72"/>
      <c r="N793" s="74">
        <v>9526.57</v>
      </c>
      <c r="EZ793" s="47"/>
      <c r="FA793" s="56"/>
      <c r="FB793" s="56"/>
      <c r="FC793" s="56"/>
      <c r="FF793" s="64" t="s">
        <v>107</v>
      </c>
      <c r="FG793" s="56"/>
      <c r="FJ793" s="94"/>
      <c r="FK793" s="56"/>
    </row>
    <row r="794" spans="1:167" s="7" customFormat="1" ht="14.4" x14ac:dyDescent="0.3">
      <c r="A794" s="65"/>
      <c r="B794" s="58"/>
      <c r="C794" s="256" t="s">
        <v>108</v>
      </c>
      <c r="D794" s="256"/>
      <c r="E794" s="256"/>
      <c r="F794" s="59"/>
      <c r="G794" s="60"/>
      <c r="H794" s="60"/>
      <c r="I794" s="60"/>
      <c r="J794" s="68"/>
      <c r="K794" s="60"/>
      <c r="L794" s="61">
        <v>76.459999999999994</v>
      </c>
      <c r="M794" s="60"/>
      <c r="N794" s="63">
        <v>3991.97</v>
      </c>
      <c r="EZ794" s="47"/>
      <c r="FA794" s="56"/>
      <c r="FB794" s="56"/>
      <c r="FC794" s="56"/>
      <c r="FE794" s="64" t="s">
        <v>108</v>
      </c>
      <c r="FG794" s="56"/>
      <c r="FJ794" s="94"/>
      <c r="FK794" s="56"/>
    </row>
    <row r="795" spans="1:167" s="7" customFormat="1" ht="14.4" x14ac:dyDescent="0.3">
      <c r="A795" s="65"/>
      <c r="B795" s="58" t="s">
        <v>238</v>
      </c>
      <c r="C795" s="256" t="s">
        <v>239</v>
      </c>
      <c r="D795" s="256"/>
      <c r="E795" s="256"/>
      <c r="F795" s="59" t="s">
        <v>111</v>
      </c>
      <c r="G795" s="66">
        <v>106</v>
      </c>
      <c r="H795" s="60"/>
      <c r="I795" s="66">
        <v>106</v>
      </c>
      <c r="J795" s="68"/>
      <c r="K795" s="60"/>
      <c r="L795" s="61">
        <v>81.05</v>
      </c>
      <c r="M795" s="60"/>
      <c r="N795" s="63">
        <v>4231.49</v>
      </c>
      <c r="EZ795" s="47"/>
      <c r="FA795" s="56"/>
      <c r="FB795" s="56"/>
      <c r="FC795" s="56"/>
      <c r="FE795" s="64" t="s">
        <v>239</v>
      </c>
      <c r="FG795" s="56"/>
      <c r="FJ795" s="94"/>
      <c r="FK795" s="56"/>
    </row>
    <row r="796" spans="1:167" s="7" customFormat="1" ht="20.399999999999999" x14ac:dyDescent="0.3">
      <c r="A796" s="65"/>
      <c r="B796" s="58" t="s">
        <v>240</v>
      </c>
      <c r="C796" s="256" t="s">
        <v>241</v>
      </c>
      <c r="D796" s="256"/>
      <c r="E796" s="256"/>
      <c r="F796" s="59" t="s">
        <v>111</v>
      </c>
      <c r="G796" s="66">
        <v>56</v>
      </c>
      <c r="H796" s="62">
        <v>0.85</v>
      </c>
      <c r="I796" s="80">
        <v>47.6</v>
      </c>
      <c r="J796" s="68"/>
      <c r="K796" s="60"/>
      <c r="L796" s="61">
        <v>36.39</v>
      </c>
      <c r="M796" s="60"/>
      <c r="N796" s="63">
        <v>1900.18</v>
      </c>
      <c r="EZ796" s="47"/>
      <c r="FA796" s="56"/>
      <c r="FB796" s="56"/>
      <c r="FC796" s="56"/>
      <c r="FE796" s="64" t="s">
        <v>241</v>
      </c>
      <c r="FG796" s="56"/>
      <c r="FJ796" s="94"/>
      <c r="FK796" s="56"/>
    </row>
    <row r="797" spans="1:167" s="7" customFormat="1" ht="14.4" x14ac:dyDescent="0.3">
      <c r="A797" s="75"/>
      <c r="B797" s="76"/>
      <c r="C797" s="258" t="s">
        <v>114</v>
      </c>
      <c r="D797" s="258"/>
      <c r="E797" s="258"/>
      <c r="F797" s="50"/>
      <c r="G797" s="51"/>
      <c r="H797" s="51"/>
      <c r="I797" s="51"/>
      <c r="J797" s="54"/>
      <c r="K797" s="51"/>
      <c r="L797" s="77">
        <v>763.83</v>
      </c>
      <c r="M797" s="72"/>
      <c r="N797" s="78">
        <v>15658.24</v>
      </c>
      <c r="EZ797" s="47"/>
      <c r="FA797" s="56"/>
      <c r="FB797" s="56"/>
      <c r="FC797" s="56"/>
      <c r="FG797" s="56" t="s">
        <v>114</v>
      </c>
      <c r="FJ797" s="94"/>
      <c r="FK797" s="56"/>
    </row>
    <row r="798" spans="1:167" s="7" customFormat="1" ht="20.399999999999999" x14ac:dyDescent="0.3">
      <c r="A798" s="48" t="s">
        <v>351</v>
      </c>
      <c r="B798" s="49" t="s">
        <v>243</v>
      </c>
      <c r="C798" s="258" t="s">
        <v>244</v>
      </c>
      <c r="D798" s="258"/>
      <c r="E798" s="258"/>
      <c r="F798" s="50" t="s">
        <v>162</v>
      </c>
      <c r="G798" s="51">
        <v>-2.9000000000000001E-2</v>
      </c>
      <c r="H798" s="52">
        <v>1</v>
      </c>
      <c r="I798" s="86">
        <v>-2.9000000000000001E-2</v>
      </c>
      <c r="J798" s="84">
        <v>9727.3700000000008</v>
      </c>
      <c r="K798" s="51"/>
      <c r="L798" s="77">
        <v>-282.08999999999997</v>
      </c>
      <c r="M798" s="87">
        <v>9.5</v>
      </c>
      <c r="N798" s="78">
        <v>-2679.86</v>
      </c>
      <c r="EZ798" s="47"/>
      <c r="FA798" s="56" t="s">
        <v>244</v>
      </c>
      <c r="FB798" s="56" t="s">
        <v>0</v>
      </c>
      <c r="FC798" s="56" t="s">
        <v>0</v>
      </c>
      <c r="FG798" s="56"/>
      <c r="FJ798" s="94"/>
      <c r="FK798" s="56"/>
    </row>
    <row r="799" spans="1:167" s="7" customFormat="1" ht="14.4" x14ac:dyDescent="0.3">
      <c r="A799" s="75"/>
      <c r="B799" s="76"/>
      <c r="C799" s="258" t="s">
        <v>114</v>
      </c>
      <c r="D799" s="258"/>
      <c r="E799" s="258"/>
      <c r="F799" s="50"/>
      <c r="G799" s="51"/>
      <c r="H799" s="51"/>
      <c r="I799" s="51"/>
      <c r="J799" s="54"/>
      <c r="K799" s="51"/>
      <c r="L799" s="77">
        <v>-282.08999999999997</v>
      </c>
      <c r="M799" s="72"/>
      <c r="N799" s="78">
        <v>-2679.86</v>
      </c>
      <c r="EZ799" s="47"/>
      <c r="FA799" s="56"/>
      <c r="FB799" s="56"/>
      <c r="FC799" s="56"/>
      <c r="FG799" s="56" t="s">
        <v>114</v>
      </c>
      <c r="FJ799" s="94"/>
      <c r="FK799" s="56"/>
    </row>
    <row r="800" spans="1:167" s="7" customFormat="1" ht="20.399999999999999" x14ac:dyDescent="0.3">
      <c r="A800" s="48" t="s">
        <v>352</v>
      </c>
      <c r="B800" s="49" t="s">
        <v>7</v>
      </c>
      <c r="C800" s="258" t="s">
        <v>246</v>
      </c>
      <c r="D800" s="258"/>
      <c r="E800" s="258"/>
      <c r="F800" s="50" t="s">
        <v>8</v>
      </c>
      <c r="G800" s="51">
        <v>0.36</v>
      </c>
      <c r="H800" s="52">
        <v>1</v>
      </c>
      <c r="I800" s="91">
        <v>0.36</v>
      </c>
      <c r="J800" s="84">
        <v>37646.32</v>
      </c>
      <c r="K800" s="90">
        <v>1.04236</v>
      </c>
      <c r="L800" s="84">
        <v>14126.77</v>
      </c>
      <c r="M800" s="87">
        <v>9.5</v>
      </c>
      <c r="N800" s="78">
        <v>134204.32</v>
      </c>
      <c r="EZ800" s="47"/>
      <c r="FA800" s="56" t="s">
        <v>246</v>
      </c>
      <c r="FB800" s="56" t="s">
        <v>0</v>
      </c>
      <c r="FC800" s="56" t="s">
        <v>0</v>
      </c>
      <c r="FG800" s="56"/>
      <c r="FJ800" s="94"/>
      <c r="FK800" s="56"/>
    </row>
    <row r="801" spans="1:167" s="7" customFormat="1" ht="14.4" x14ac:dyDescent="0.3">
      <c r="A801" s="70"/>
      <c r="B801" s="88"/>
      <c r="C801" s="256" t="s">
        <v>170</v>
      </c>
      <c r="D801" s="256"/>
      <c r="E801" s="256"/>
      <c r="F801" s="256"/>
      <c r="G801" s="256"/>
      <c r="H801" s="256"/>
      <c r="I801" s="256"/>
      <c r="J801" s="256"/>
      <c r="K801" s="256"/>
      <c r="L801" s="256"/>
      <c r="M801" s="256"/>
      <c r="N801" s="263"/>
      <c r="EZ801" s="47"/>
      <c r="FA801" s="56"/>
      <c r="FB801" s="56"/>
      <c r="FC801" s="56"/>
      <c r="FG801" s="56"/>
      <c r="FH801" s="64" t="s">
        <v>170</v>
      </c>
      <c r="FJ801" s="94"/>
      <c r="FK801" s="56"/>
    </row>
    <row r="802" spans="1:167" s="7" customFormat="1" ht="14.4" x14ac:dyDescent="0.3">
      <c r="A802" s="89"/>
      <c r="B802" s="58"/>
      <c r="C802" s="264" t="s">
        <v>159</v>
      </c>
      <c r="D802" s="264"/>
      <c r="E802" s="264"/>
      <c r="F802" s="264"/>
      <c r="G802" s="264"/>
      <c r="H802" s="264"/>
      <c r="I802" s="264"/>
      <c r="J802" s="264"/>
      <c r="K802" s="264"/>
      <c r="L802" s="264"/>
      <c r="M802" s="264"/>
      <c r="N802" s="265"/>
      <c r="EZ802" s="47"/>
      <c r="FA802" s="56"/>
      <c r="FB802" s="56"/>
      <c r="FC802" s="56"/>
      <c r="FG802" s="56"/>
      <c r="FI802" s="64" t="s">
        <v>159</v>
      </c>
      <c r="FJ802" s="94"/>
      <c r="FK802" s="56"/>
    </row>
    <row r="803" spans="1:167" s="7" customFormat="1" ht="14.4" x14ac:dyDescent="0.3">
      <c r="A803" s="89"/>
      <c r="B803" s="58"/>
      <c r="C803" s="264" t="s">
        <v>149</v>
      </c>
      <c r="D803" s="264"/>
      <c r="E803" s="264"/>
      <c r="F803" s="264"/>
      <c r="G803" s="264"/>
      <c r="H803" s="264"/>
      <c r="I803" s="264"/>
      <c r="J803" s="264"/>
      <c r="K803" s="264"/>
      <c r="L803" s="264"/>
      <c r="M803" s="264"/>
      <c r="N803" s="265"/>
      <c r="EZ803" s="47"/>
      <c r="FA803" s="56"/>
      <c r="FB803" s="56"/>
      <c r="FC803" s="56"/>
      <c r="FG803" s="56"/>
      <c r="FI803" s="64" t="s">
        <v>149</v>
      </c>
      <c r="FJ803" s="94"/>
      <c r="FK803" s="56"/>
    </row>
    <row r="804" spans="1:167" s="7" customFormat="1" ht="14.4" x14ac:dyDescent="0.3">
      <c r="A804" s="75"/>
      <c r="B804" s="76"/>
      <c r="C804" s="258" t="s">
        <v>114</v>
      </c>
      <c r="D804" s="258"/>
      <c r="E804" s="258"/>
      <c r="F804" s="50"/>
      <c r="G804" s="51"/>
      <c r="H804" s="51"/>
      <c r="I804" s="51"/>
      <c r="J804" s="54"/>
      <c r="K804" s="51"/>
      <c r="L804" s="84">
        <v>14126.77</v>
      </c>
      <c r="M804" s="72"/>
      <c r="N804" s="78">
        <v>134204.32</v>
      </c>
      <c r="EZ804" s="47"/>
      <c r="FA804" s="56"/>
      <c r="FB804" s="56"/>
      <c r="FC804" s="56"/>
      <c r="FG804" s="56" t="s">
        <v>114</v>
      </c>
      <c r="FJ804" s="94"/>
      <c r="FK804" s="56"/>
    </row>
    <row r="805" spans="1:167" s="7" customFormat="1" ht="20.399999999999999" x14ac:dyDescent="0.3">
      <c r="A805" s="48" t="s">
        <v>353</v>
      </c>
      <c r="B805" s="49" t="s">
        <v>7</v>
      </c>
      <c r="C805" s="258" t="s">
        <v>164</v>
      </c>
      <c r="D805" s="258"/>
      <c r="E805" s="258"/>
      <c r="F805" s="50" t="s">
        <v>8</v>
      </c>
      <c r="G805" s="51">
        <v>2.9000000000000001E-2</v>
      </c>
      <c r="H805" s="52">
        <v>1</v>
      </c>
      <c r="I805" s="86">
        <v>2.9000000000000001E-2</v>
      </c>
      <c r="J805" s="84">
        <v>27894.74</v>
      </c>
      <c r="K805" s="90">
        <v>1.04236</v>
      </c>
      <c r="L805" s="77">
        <v>843.21</v>
      </c>
      <c r="M805" s="87">
        <v>9.5</v>
      </c>
      <c r="N805" s="78">
        <v>8010.5</v>
      </c>
      <c r="EZ805" s="47"/>
      <c r="FA805" s="56" t="s">
        <v>164</v>
      </c>
      <c r="FB805" s="56" t="s">
        <v>0</v>
      </c>
      <c r="FC805" s="56" t="s">
        <v>0</v>
      </c>
      <c r="FG805" s="56"/>
      <c r="FJ805" s="94"/>
      <c r="FK805" s="56"/>
    </row>
    <row r="806" spans="1:167" s="7" customFormat="1" ht="14.4" x14ac:dyDescent="0.3">
      <c r="A806" s="70"/>
      <c r="B806" s="88"/>
      <c r="C806" s="256" t="s">
        <v>165</v>
      </c>
      <c r="D806" s="256"/>
      <c r="E806" s="256"/>
      <c r="F806" s="256"/>
      <c r="G806" s="256"/>
      <c r="H806" s="256"/>
      <c r="I806" s="256"/>
      <c r="J806" s="256"/>
      <c r="K806" s="256"/>
      <c r="L806" s="256"/>
      <c r="M806" s="256"/>
      <c r="N806" s="263"/>
      <c r="EZ806" s="47"/>
      <c r="FA806" s="56"/>
      <c r="FB806" s="56"/>
      <c r="FC806" s="56"/>
      <c r="FG806" s="56"/>
      <c r="FH806" s="64" t="s">
        <v>165</v>
      </c>
      <c r="FJ806" s="94"/>
      <c r="FK806" s="56"/>
    </row>
    <row r="807" spans="1:167" s="7" customFormat="1" ht="14.4" x14ac:dyDescent="0.3">
      <c r="A807" s="89"/>
      <c r="B807" s="58"/>
      <c r="C807" s="264" t="s">
        <v>159</v>
      </c>
      <c r="D807" s="264"/>
      <c r="E807" s="264"/>
      <c r="F807" s="264"/>
      <c r="G807" s="264"/>
      <c r="H807" s="264"/>
      <c r="I807" s="264"/>
      <c r="J807" s="264"/>
      <c r="K807" s="264"/>
      <c r="L807" s="264"/>
      <c r="M807" s="264"/>
      <c r="N807" s="265"/>
      <c r="EZ807" s="47"/>
      <c r="FA807" s="56"/>
      <c r="FB807" s="56"/>
      <c r="FC807" s="56"/>
      <c r="FG807" s="56"/>
      <c r="FI807" s="64" t="s">
        <v>159</v>
      </c>
      <c r="FJ807" s="94"/>
      <c r="FK807" s="56"/>
    </row>
    <row r="808" spans="1:167" s="7" customFormat="1" ht="14.4" x14ac:dyDescent="0.3">
      <c r="A808" s="89"/>
      <c r="B808" s="58"/>
      <c r="C808" s="264" t="s">
        <v>149</v>
      </c>
      <c r="D808" s="264"/>
      <c r="E808" s="264"/>
      <c r="F808" s="264"/>
      <c r="G808" s="264"/>
      <c r="H808" s="264"/>
      <c r="I808" s="264"/>
      <c r="J808" s="264"/>
      <c r="K808" s="264"/>
      <c r="L808" s="264"/>
      <c r="M808" s="264"/>
      <c r="N808" s="265"/>
      <c r="EZ808" s="47"/>
      <c r="FA808" s="56"/>
      <c r="FB808" s="56"/>
      <c r="FC808" s="56"/>
      <c r="FG808" s="56"/>
      <c r="FI808" s="64" t="s">
        <v>149</v>
      </c>
      <c r="FJ808" s="94"/>
      <c r="FK808" s="56"/>
    </row>
    <row r="809" spans="1:167" s="7" customFormat="1" ht="14.4" x14ac:dyDescent="0.3">
      <c r="A809" s="75"/>
      <c r="B809" s="76"/>
      <c r="C809" s="258" t="s">
        <v>114</v>
      </c>
      <c r="D809" s="258"/>
      <c r="E809" s="258"/>
      <c r="F809" s="50"/>
      <c r="G809" s="51"/>
      <c r="H809" s="51"/>
      <c r="I809" s="51"/>
      <c r="J809" s="54"/>
      <c r="K809" s="51"/>
      <c r="L809" s="77">
        <v>843.21</v>
      </c>
      <c r="M809" s="72"/>
      <c r="N809" s="78">
        <v>8010.5</v>
      </c>
      <c r="EZ809" s="47"/>
      <c r="FA809" s="56"/>
      <c r="FB809" s="56"/>
      <c r="FC809" s="56"/>
      <c r="FG809" s="56" t="s">
        <v>114</v>
      </c>
      <c r="FJ809" s="94"/>
      <c r="FK809" s="56"/>
    </row>
    <row r="810" spans="1:167" s="7" customFormat="1" ht="30.6" x14ac:dyDescent="0.3">
      <c r="A810" s="48" t="s">
        <v>354</v>
      </c>
      <c r="B810" s="49" t="s">
        <v>302</v>
      </c>
      <c r="C810" s="258" t="s">
        <v>303</v>
      </c>
      <c r="D810" s="258"/>
      <c r="E810" s="258"/>
      <c r="F810" s="50" t="s">
        <v>190</v>
      </c>
      <c r="G810" s="51">
        <v>1.3299999999999999E-2</v>
      </c>
      <c r="H810" s="52">
        <v>1</v>
      </c>
      <c r="I810" s="53">
        <v>1.3299999999999999E-2</v>
      </c>
      <c r="J810" s="54"/>
      <c r="K810" s="51"/>
      <c r="L810" s="54"/>
      <c r="M810" s="51"/>
      <c r="N810" s="55"/>
      <c r="EZ810" s="47"/>
      <c r="FA810" s="56" t="s">
        <v>303</v>
      </c>
      <c r="FB810" s="56" t="s">
        <v>0</v>
      </c>
      <c r="FC810" s="56" t="s">
        <v>0</v>
      </c>
      <c r="FG810" s="56"/>
      <c r="FJ810" s="94"/>
      <c r="FK810" s="56"/>
    </row>
    <row r="811" spans="1:167" s="7" customFormat="1" ht="14.4" x14ac:dyDescent="0.3">
      <c r="A811" s="57"/>
      <c r="B811" s="58" t="s">
        <v>18</v>
      </c>
      <c r="C811" s="256" t="s">
        <v>104</v>
      </c>
      <c r="D811" s="256"/>
      <c r="E811" s="256"/>
      <c r="F811" s="59"/>
      <c r="G811" s="60"/>
      <c r="H811" s="60"/>
      <c r="I811" s="60"/>
      <c r="J811" s="79">
        <v>1107.95</v>
      </c>
      <c r="K811" s="60"/>
      <c r="L811" s="61">
        <v>14.74</v>
      </c>
      <c r="M811" s="62">
        <v>52.21</v>
      </c>
      <c r="N811" s="85">
        <v>769.58</v>
      </c>
      <c r="EZ811" s="47"/>
      <c r="FA811" s="56"/>
      <c r="FB811" s="56"/>
      <c r="FC811" s="56"/>
      <c r="FD811" s="64" t="s">
        <v>104</v>
      </c>
      <c r="FG811" s="56"/>
      <c r="FJ811" s="94"/>
      <c r="FK811" s="56"/>
    </row>
    <row r="812" spans="1:167" s="7" customFormat="1" ht="14.4" x14ac:dyDescent="0.3">
      <c r="A812" s="57"/>
      <c r="B812" s="58" t="s">
        <v>115</v>
      </c>
      <c r="C812" s="256" t="s">
        <v>119</v>
      </c>
      <c r="D812" s="256"/>
      <c r="E812" s="256"/>
      <c r="F812" s="59"/>
      <c r="G812" s="60"/>
      <c r="H812" s="60"/>
      <c r="I812" s="60"/>
      <c r="J812" s="79">
        <v>12533.99</v>
      </c>
      <c r="K812" s="60"/>
      <c r="L812" s="61">
        <v>166.7</v>
      </c>
      <c r="M812" s="62">
        <v>15.71</v>
      </c>
      <c r="N812" s="63">
        <v>2618.86</v>
      </c>
      <c r="EZ812" s="47"/>
      <c r="FA812" s="56"/>
      <c r="FB812" s="56"/>
      <c r="FC812" s="56"/>
      <c r="FD812" s="64" t="s">
        <v>119</v>
      </c>
      <c r="FG812" s="56"/>
      <c r="FJ812" s="94"/>
      <c r="FK812" s="56"/>
    </row>
    <row r="813" spans="1:167" s="7" customFormat="1" ht="14.4" x14ac:dyDescent="0.3">
      <c r="A813" s="57"/>
      <c r="B813" s="58" t="s">
        <v>13</v>
      </c>
      <c r="C813" s="256" t="s">
        <v>120</v>
      </c>
      <c r="D813" s="256"/>
      <c r="E813" s="256"/>
      <c r="F813" s="59"/>
      <c r="G813" s="60"/>
      <c r="H813" s="60"/>
      <c r="I813" s="60"/>
      <c r="J813" s="61">
        <v>820.22</v>
      </c>
      <c r="K813" s="60"/>
      <c r="L813" s="61">
        <v>10.91</v>
      </c>
      <c r="M813" s="62">
        <v>52.21</v>
      </c>
      <c r="N813" s="85">
        <v>569.61</v>
      </c>
      <c r="EZ813" s="47"/>
      <c r="FA813" s="56"/>
      <c r="FB813" s="56"/>
      <c r="FC813" s="56"/>
      <c r="FD813" s="64" t="s">
        <v>120</v>
      </c>
      <c r="FG813" s="56"/>
      <c r="FJ813" s="94"/>
      <c r="FK813" s="56"/>
    </row>
    <row r="814" spans="1:167" s="7" customFormat="1" ht="14.4" x14ac:dyDescent="0.3">
      <c r="A814" s="57"/>
      <c r="B814" s="58" t="s">
        <v>16</v>
      </c>
      <c r="C814" s="256" t="s">
        <v>140</v>
      </c>
      <c r="D814" s="256"/>
      <c r="E814" s="256"/>
      <c r="F814" s="59"/>
      <c r="G814" s="60"/>
      <c r="H814" s="60"/>
      <c r="I814" s="60"/>
      <c r="J814" s="79">
        <v>230267.7</v>
      </c>
      <c r="K814" s="60"/>
      <c r="L814" s="79">
        <v>3062.56</v>
      </c>
      <c r="M814" s="80">
        <v>9.5</v>
      </c>
      <c r="N814" s="63">
        <v>29094.32</v>
      </c>
      <c r="EZ814" s="47"/>
      <c r="FA814" s="56"/>
      <c r="FB814" s="56"/>
      <c r="FC814" s="56"/>
      <c r="FD814" s="64" t="s">
        <v>140</v>
      </c>
      <c r="FG814" s="56"/>
      <c r="FJ814" s="94"/>
      <c r="FK814" s="56"/>
    </row>
    <row r="815" spans="1:167" s="7" customFormat="1" ht="14.4" x14ac:dyDescent="0.3">
      <c r="A815" s="65"/>
      <c r="B815" s="58"/>
      <c r="C815" s="256" t="s">
        <v>105</v>
      </c>
      <c r="D815" s="256"/>
      <c r="E815" s="256"/>
      <c r="F815" s="59" t="s">
        <v>106</v>
      </c>
      <c r="G815" s="62">
        <v>134.46</v>
      </c>
      <c r="H815" s="60"/>
      <c r="I815" s="82">
        <v>1.7883180000000001</v>
      </c>
      <c r="J815" s="68"/>
      <c r="K815" s="60"/>
      <c r="L815" s="68"/>
      <c r="M815" s="60"/>
      <c r="N815" s="69"/>
      <c r="EZ815" s="47"/>
      <c r="FA815" s="56"/>
      <c r="FB815" s="56"/>
      <c r="FC815" s="56"/>
      <c r="FE815" s="64" t="s">
        <v>105</v>
      </c>
      <c r="FG815" s="56"/>
      <c r="FJ815" s="94"/>
      <c r="FK815" s="56"/>
    </row>
    <row r="816" spans="1:167" s="7" customFormat="1" ht="14.4" x14ac:dyDescent="0.3">
      <c r="A816" s="65"/>
      <c r="B816" s="58"/>
      <c r="C816" s="256" t="s">
        <v>121</v>
      </c>
      <c r="D816" s="256"/>
      <c r="E816" s="256"/>
      <c r="F816" s="59" t="s">
        <v>106</v>
      </c>
      <c r="G816" s="62">
        <v>54.89</v>
      </c>
      <c r="H816" s="60"/>
      <c r="I816" s="82">
        <v>0.73003700000000005</v>
      </c>
      <c r="J816" s="68"/>
      <c r="K816" s="60"/>
      <c r="L816" s="68"/>
      <c r="M816" s="60"/>
      <c r="N816" s="69"/>
      <c r="EZ816" s="47"/>
      <c r="FA816" s="56"/>
      <c r="FB816" s="56"/>
      <c r="FC816" s="56"/>
      <c r="FE816" s="64" t="s">
        <v>121</v>
      </c>
      <c r="FG816" s="56"/>
      <c r="FJ816" s="94"/>
      <c r="FK816" s="56"/>
    </row>
    <row r="817" spans="1:167" s="7" customFormat="1" ht="14.4" x14ac:dyDescent="0.3">
      <c r="A817" s="70"/>
      <c r="B817" s="58"/>
      <c r="C817" s="262" t="s">
        <v>107</v>
      </c>
      <c r="D817" s="262"/>
      <c r="E817" s="262"/>
      <c r="F817" s="71"/>
      <c r="G817" s="72"/>
      <c r="H817" s="72"/>
      <c r="I817" s="72"/>
      <c r="J817" s="83">
        <v>243909.64</v>
      </c>
      <c r="K817" s="72"/>
      <c r="L817" s="83">
        <v>3244</v>
      </c>
      <c r="M817" s="72"/>
      <c r="N817" s="74">
        <v>32482.76</v>
      </c>
      <c r="EZ817" s="47"/>
      <c r="FA817" s="56"/>
      <c r="FB817" s="56"/>
      <c r="FC817" s="56"/>
      <c r="FF817" s="64" t="s">
        <v>107</v>
      </c>
      <c r="FG817" s="56"/>
      <c r="FJ817" s="94"/>
      <c r="FK817" s="56"/>
    </row>
    <row r="818" spans="1:167" s="7" customFormat="1" ht="14.4" x14ac:dyDescent="0.3">
      <c r="A818" s="65"/>
      <c r="B818" s="58"/>
      <c r="C818" s="256" t="s">
        <v>108</v>
      </c>
      <c r="D818" s="256"/>
      <c r="E818" s="256"/>
      <c r="F818" s="59"/>
      <c r="G818" s="60"/>
      <c r="H818" s="60"/>
      <c r="I818" s="60"/>
      <c r="J818" s="68"/>
      <c r="K818" s="60"/>
      <c r="L818" s="61">
        <v>25.65</v>
      </c>
      <c r="M818" s="60"/>
      <c r="N818" s="63">
        <v>1339.19</v>
      </c>
      <c r="EZ818" s="47"/>
      <c r="FA818" s="56"/>
      <c r="FB818" s="56"/>
      <c r="FC818" s="56"/>
      <c r="FE818" s="64" t="s">
        <v>108</v>
      </c>
      <c r="FG818" s="56"/>
      <c r="FJ818" s="94"/>
      <c r="FK818" s="56"/>
    </row>
    <row r="819" spans="1:167" s="7" customFormat="1" ht="20.399999999999999" x14ac:dyDescent="0.3">
      <c r="A819" s="65"/>
      <c r="B819" s="58" t="s">
        <v>122</v>
      </c>
      <c r="C819" s="256" t="s">
        <v>123</v>
      </c>
      <c r="D819" s="256"/>
      <c r="E819" s="256"/>
      <c r="F819" s="59" t="s">
        <v>111</v>
      </c>
      <c r="G819" s="66">
        <v>109</v>
      </c>
      <c r="H819" s="60"/>
      <c r="I819" s="66">
        <v>109</v>
      </c>
      <c r="J819" s="68"/>
      <c r="K819" s="60"/>
      <c r="L819" s="61">
        <v>27.96</v>
      </c>
      <c r="M819" s="60"/>
      <c r="N819" s="63">
        <v>1459.72</v>
      </c>
      <c r="EZ819" s="47"/>
      <c r="FA819" s="56"/>
      <c r="FB819" s="56"/>
      <c r="FC819" s="56"/>
      <c r="FE819" s="64" t="s">
        <v>123</v>
      </c>
      <c r="FG819" s="56"/>
      <c r="FJ819" s="94"/>
      <c r="FK819" s="56"/>
    </row>
    <row r="820" spans="1:167" s="7" customFormat="1" ht="40.799999999999997" x14ac:dyDescent="0.3">
      <c r="A820" s="65"/>
      <c r="B820" s="58" t="s">
        <v>124</v>
      </c>
      <c r="C820" s="256" t="s">
        <v>125</v>
      </c>
      <c r="D820" s="256"/>
      <c r="E820" s="256"/>
      <c r="F820" s="59" t="s">
        <v>111</v>
      </c>
      <c r="G820" s="66">
        <v>65</v>
      </c>
      <c r="H820" s="62">
        <v>0.85</v>
      </c>
      <c r="I820" s="62">
        <v>55.25</v>
      </c>
      <c r="J820" s="68"/>
      <c r="K820" s="60"/>
      <c r="L820" s="61">
        <v>14.17</v>
      </c>
      <c r="M820" s="60"/>
      <c r="N820" s="85">
        <v>739.9</v>
      </c>
      <c r="EZ820" s="47"/>
      <c r="FA820" s="56"/>
      <c r="FB820" s="56"/>
      <c r="FC820" s="56"/>
      <c r="FE820" s="64" t="s">
        <v>125</v>
      </c>
      <c r="FG820" s="56"/>
      <c r="FJ820" s="94"/>
      <c r="FK820" s="56"/>
    </row>
    <row r="821" spans="1:167" s="7" customFormat="1" ht="14.4" x14ac:dyDescent="0.3">
      <c r="A821" s="75"/>
      <c r="B821" s="76"/>
      <c r="C821" s="258" t="s">
        <v>114</v>
      </c>
      <c r="D821" s="258"/>
      <c r="E821" s="258"/>
      <c r="F821" s="50"/>
      <c r="G821" s="51"/>
      <c r="H821" s="51"/>
      <c r="I821" s="51"/>
      <c r="J821" s="54"/>
      <c r="K821" s="51"/>
      <c r="L821" s="84">
        <v>3286.13</v>
      </c>
      <c r="M821" s="72"/>
      <c r="N821" s="78">
        <v>34682.379999999997</v>
      </c>
      <c r="EZ821" s="47"/>
      <c r="FA821" s="56"/>
      <c r="FB821" s="56"/>
      <c r="FC821" s="56"/>
      <c r="FG821" s="56" t="s">
        <v>114</v>
      </c>
      <c r="FJ821" s="94"/>
      <c r="FK821" s="56"/>
    </row>
    <row r="822" spans="1:167" s="7" customFormat="1" ht="14.4" x14ac:dyDescent="0.3">
      <c r="A822" s="259" t="s">
        <v>191</v>
      </c>
      <c r="B822" s="260"/>
      <c r="C822" s="260"/>
      <c r="D822" s="260"/>
      <c r="E822" s="260"/>
      <c r="F822" s="260"/>
      <c r="G822" s="260"/>
      <c r="H822" s="260"/>
      <c r="I822" s="260"/>
      <c r="J822" s="260"/>
      <c r="K822" s="260"/>
      <c r="L822" s="260"/>
      <c r="M822" s="260"/>
      <c r="N822" s="261"/>
      <c r="EZ822" s="47"/>
      <c r="FA822" s="56"/>
      <c r="FB822" s="56"/>
      <c r="FC822" s="56"/>
      <c r="FG822" s="56"/>
      <c r="FJ822" s="94" t="s">
        <v>191</v>
      </c>
      <c r="FK822" s="56"/>
    </row>
    <row r="823" spans="1:167" s="7" customFormat="1" ht="51" x14ac:dyDescent="0.3">
      <c r="A823" s="48" t="s">
        <v>355</v>
      </c>
      <c r="B823" s="49" t="s">
        <v>193</v>
      </c>
      <c r="C823" s="258" t="s">
        <v>194</v>
      </c>
      <c r="D823" s="258"/>
      <c r="E823" s="258"/>
      <c r="F823" s="50" t="s">
        <v>195</v>
      </c>
      <c r="G823" s="51">
        <v>41.5</v>
      </c>
      <c r="H823" s="52">
        <v>1</v>
      </c>
      <c r="I823" s="87">
        <v>41.5</v>
      </c>
      <c r="J823" s="77">
        <v>3.28</v>
      </c>
      <c r="K823" s="51"/>
      <c r="L823" s="77">
        <v>136.12</v>
      </c>
      <c r="M823" s="91">
        <v>15.71</v>
      </c>
      <c r="N823" s="78">
        <v>2138.4499999999998</v>
      </c>
      <c r="EZ823" s="47"/>
      <c r="FA823" s="56" t="s">
        <v>194</v>
      </c>
      <c r="FB823" s="56" t="s">
        <v>0</v>
      </c>
      <c r="FC823" s="56" t="s">
        <v>0</v>
      </c>
      <c r="FG823" s="56"/>
      <c r="FJ823" s="94"/>
      <c r="FK823" s="56"/>
    </row>
    <row r="824" spans="1:167" s="7" customFormat="1" ht="14.4" x14ac:dyDescent="0.3">
      <c r="A824" s="75"/>
      <c r="B824" s="76"/>
      <c r="C824" s="258" t="s">
        <v>114</v>
      </c>
      <c r="D824" s="258"/>
      <c r="E824" s="258"/>
      <c r="F824" s="50"/>
      <c r="G824" s="51"/>
      <c r="H824" s="51"/>
      <c r="I824" s="51"/>
      <c r="J824" s="54"/>
      <c r="K824" s="51"/>
      <c r="L824" s="77">
        <v>136.12</v>
      </c>
      <c r="M824" s="72"/>
      <c r="N824" s="78">
        <v>2138.4499999999998</v>
      </c>
      <c r="EZ824" s="47"/>
      <c r="FA824" s="56"/>
      <c r="FB824" s="56"/>
      <c r="FC824" s="56"/>
      <c r="FG824" s="56" t="s">
        <v>114</v>
      </c>
      <c r="FJ824" s="94"/>
      <c r="FK824" s="56"/>
    </row>
    <row r="825" spans="1:167" s="7" customFormat="1" ht="51" x14ac:dyDescent="0.3">
      <c r="A825" s="48" t="s">
        <v>356</v>
      </c>
      <c r="B825" s="49" t="s">
        <v>197</v>
      </c>
      <c r="C825" s="258" t="s">
        <v>250</v>
      </c>
      <c r="D825" s="258"/>
      <c r="E825" s="258"/>
      <c r="F825" s="50" t="s">
        <v>195</v>
      </c>
      <c r="G825" s="51">
        <v>9.9</v>
      </c>
      <c r="H825" s="52">
        <v>1</v>
      </c>
      <c r="I825" s="87">
        <v>9.9</v>
      </c>
      <c r="J825" s="77">
        <v>8.39</v>
      </c>
      <c r="K825" s="51"/>
      <c r="L825" s="77">
        <v>83.06</v>
      </c>
      <c r="M825" s="91">
        <v>15.71</v>
      </c>
      <c r="N825" s="78">
        <v>1304.8699999999999</v>
      </c>
      <c r="EZ825" s="47"/>
      <c r="FA825" s="56" t="s">
        <v>250</v>
      </c>
      <c r="FB825" s="56" t="s">
        <v>0</v>
      </c>
      <c r="FC825" s="56" t="s">
        <v>0</v>
      </c>
      <c r="FG825" s="56"/>
      <c r="FJ825" s="94"/>
      <c r="FK825" s="56"/>
    </row>
    <row r="826" spans="1:167" s="7" customFormat="1" ht="14.4" x14ac:dyDescent="0.3">
      <c r="A826" s="75"/>
      <c r="B826" s="76"/>
      <c r="C826" s="258" t="s">
        <v>114</v>
      </c>
      <c r="D826" s="258"/>
      <c r="E826" s="258"/>
      <c r="F826" s="50"/>
      <c r="G826" s="51"/>
      <c r="H826" s="51"/>
      <c r="I826" s="51"/>
      <c r="J826" s="54"/>
      <c r="K826" s="51"/>
      <c r="L826" s="77">
        <v>83.06</v>
      </c>
      <c r="M826" s="72"/>
      <c r="N826" s="78">
        <v>1304.8699999999999</v>
      </c>
      <c r="EZ826" s="47"/>
      <c r="FA826" s="56"/>
      <c r="FB826" s="56"/>
      <c r="FC826" s="56"/>
      <c r="FG826" s="56" t="s">
        <v>114</v>
      </c>
      <c r="FJ826" s="94"/>
      <c r="FK826" s="56"/>
    </row>
    <row r="827" spans="1:167" s="7" customFormat="1" ht="40.799999999999997" x14ac:dyDescent="0.3">
      <c r="A827" s="48" t="s">
        <v>357</v>
      </c>
      <c r="B827" s="49" t="s">
        <v>200</v>
      </c>
      <c r="C827" s="258" t="s">
        <v>265</v>
      </c>
      <c r="D827" s="258"/>
      <c r="E827" s="258"/>
      <c r="F827" s="50" t="s">
        <v>195</v>
      </c>
      <c r="G827" s="51">
        <v>5</v>
      </c>
      <c r="H827" s="52">
        <v>1</v>
      </c>
      <c r="I827" s="52">
        <v>5</v>
      </c>
      <c r="J827" s="77">
        <v>10.88</v>
      </c>
      <c r="K827" s="51"/>
      <c r="L827" s="77">
        <v>54.4</v>
      </c>
      <c r="M827" s="91">
        <v>15.71</v>
      </c>
      <c r="N827" s="103">
        <v>854.62</v>
      </c>
      <c r="EZ827" s="47"/>
      <c r="FA827" s="56" t="s">
        <v>265</v>
      </c>
      <c r="FB827" s="56" t="s">
        <v>0</v>
      </c>
      <c r="FC827" s="56" t="s">
        <v>0</v>
      </c>
      <c r="FG827" s="56"/>
      <c r="FJ827" s="94"/>
      <c r="FK827" s="56"/>
    </row>
    <row r="828" spans="1:167" s="7" customFormat="1" ht="14.4" x14ac:dyDescent="0.3">
      <c r="A828" s="75"/>
      <c r="B828" s="76"/>
      <c r="C828" s="258" t="s">
        <v>114</v>
      </c>
      <c r="D828" s="258"/>
      <c r="E828" s="258"/>
      <c r="F828" s="50"/>
      <c r="G828" s="51"/>
      <c r="H828" s="51"/>
      <c r="I828" s="51"/>
      <c r="J828" s="54"/>
      <c r="K828" s="51"/>
      <c r="L828" s="77">
        <v>54.4</v>
      </c>
      <c r="M828" s="72"/>
      <c r="N828" s="103">
        <v>854.62</v>
      </c>
      <c r="EZ828" s="47"/>
      <c r="FA828" s="56"/>
      <c r="FB828" s="56"/>
      <c r="FC828" s="56"/>
      <c r="FG828" s="56" t="s">
        <v>114</v>
      </c>
      <c r="FJ828" s="94"/>
      <c r="FK828" s="56"/>
    </row>
    <row r="829" spans="1:167" s="7" customFormat="1" ht="40.799999999999997" x14ac:dyDescent="0.3">
      <c r="A829" s="48" t="s">
        <v>358</v>
      </c>
      <c r="B829" s="49" t="s">
        <v>203</v>
      </c>
      <c r="C829" s="258" t="s">
        <v>204</v>
      </c>
      <c r="D829" s="258"/>
      <c r="E829" s="258"/>
      <c r="F829" s="50" t="s">
        <v>195</v>
      </c>
      <c r="G829" s="51">
        <v>56.4</v>
      </c>
      <c r="H829" s="52">
        <v>1</v>
      </c>
      <c r="I829" s="87">
        <v>56.4</v>
      </c>
      <c r="J829" s="77">
        <v>3.86</v>
      </c>
      <c r="K829" s="51"/>
      <c r="L829" s="77">
        <v>217.7</v>
      </c>
      <c r="M829" s="91">
        <v>16.22</v>
      </c>
      <c r="N829" s="78">
        <v>3531.09</v>
      </c>
      <c r="EZ829" s="47"/>
      <c r="FA829" s="56" t="s">
        <v>204</v>
      </c>
      <c r="FB829" s="56" t="s">
        <v>0</v>
      </c>
      <c r="FC829" s="56" t="s">
        <v>0</v>
      </c>
      <c r="FG829" s="56"/>
      <c r="FJ829" s="94"/>
      <c r="FK829" s="56"/>
    </row>
    <row r="830" spans="1:167" s="7" customFormat="1" ht="14.4" x14ac:dyDescent="0.3">
      <c r="A830" s="75"/>
      <c r="B830" s="76"/>
      <c r="C830" s="258" t="s">
        <v>114</v>
      </c>
      <c r="D830" s="258"/>
      <c r="E830" s="258"/>
      <c r="F830" s="50"/>
      <c r="G830" s="51"/>
      <c r="H830" s="51"/>
      <c r="I830" s="51"/>
      <c r="J830" s="54"/>
      <c r="K830" s="51"/>
      <c r="L830" s="77">
        <v>217.7</v>
      </c>
      <c r="M830" s="72"/>
      <c r="N830" s="78">
        <v>3531.09</v>
      </c>
      <c r="EZ830" s="47"/>
      <c r="FA830" s="56"/>
      <c r="FB830" s="56"/>
      <c r="FC830" s="56"/>
      <c r="FG830" s="56" t="s">
        <v>114</v>
      </c>
      <c r="FJ830" s="94"/>
      <c r="FK830" s="56"/>
    </row>
    <row r="831" spans="1:167" s="7" customFormat="1" ht="0" hidden="1" customHeight="1" x14ac:dyDescent="0.3">
      <c r="A831" s="95"/>
      <c r="B831" s="56"/>
      <c r="C831" s="56"/>
      <c r="D831" s="56"/>
      <c r="E831" s="56"/>
      <c r="F831" s="96"/>
      <c r="G831" s="96"/>
      <c r="H831" s="96"/>
      <c r="I831" s="96"/>
      <c r="J831" s="97"/>
      <c r="K831" s="96"/>
      <c r="L831" s="97"/>
      <c r="M831" s="60"/>
      <c r="N831" s="97"/>
      <c r="EZ831" s="47"/>
      <c r="FA831" s="56"/>
      <c r="FB831" s="56"/>
      <c r="FC831" s="56"/>
      <c r="FG831" s="56"/>
      <c r="FJ831" s="94"/>
      <c r="FK831" s="56"/>
    </row>
    <row r="832" spans="1:167" s="7" customFormat="1" ht="14.4" x14ac:dyDescent="0.3">
      <c r="A832" s="98"/>
      <c r="B832" s="99"/>
      <c r="C832" s="258" t="s">
        <v>359</v>
      </c>
      <c r="D832" s="258"/>
      <c r="E832" s="258"/>
      <c r="F832" s="258"/>
      <c r="G832" s="258"/>
      <c r="H832" s="258"/>
      <c r="I832" s="258"/>
      <c r="J832" s="258"/>
      <c r="K832" s="258"/>
      <c r="L832" s="100">
        <v>621982.81000000006</v>
      </c>
      <c r="M832" s="101"/>
      <c r="N832" s="102">
        <v>6114683.7599999998</v>
      </c>
      <c r="EZ832" s="47"/>
      <c r="FA832" s="56"/>
      <c r="FB832" s="56"/>
      <c r="FC832" s="56"/>
      <c r="FG832" s="56"/>
      <c r="FJ832" s="94"/>
      <c r="FK832" s="56" t="s">
        <v>359</v>
      </c>
    </row>
    <row r="833" spans="1:167" s="7" customFormat="1" ht="14.4" x14ac:dyDescent="0.3">
      <c r="A833" s="266" t="s">
        <v>360</v>
      </c>
      <c r="B833" s="267"/>
      <c r="C833" s="267"/>
      <c r="D833" s="267"/>
      <c r="E833" s="267"/>
      <c r="F833" s="267"/>
      <c r="G833" s="267"/>
      <c r="H833" s="267"/>
      <c r="I833" s="267"/>
      <c r="J833" s="267"/>
      <c r="K833" s="267"/>
      <c r="L833" s="267"/>
      <c r="M833" s="267"/>
      <c r="N833" s="268"/>
      <c r="EZ833" s="47" t="s">
        <v>360</v>
      </c>
      <c r="FA833" s="56"/>
      <c r="FB833" s="56"/>
      <c r="FC833" s="56"/>
      <c r="FG833" s="56"/>
      <c r="FJ833" s="94"/>
      <c r="FK833" s="56"/>
    </row>
    <row r="834" spans="1:167" s="7" customFormat="1" ht="30.6" x14ac:dyDescent="0.3">
      <c r="A834" s="48" t="s">
        <v>361</v>
      </c>
      <c r="B834" s="49" t="s">
        <v>208</v>
      </c>
      <c r="C834" s="258" t="s">
        <v>209</v>
      </c>
      <c r="D834" s="258"/>
      <c r="E834" s="258"/>
      <c r="F834" s="50" t="s">
        <v>210</v>
      </c>
      <c r="G834" s="51">
        <v>1</v>
      </c>
      <c r="H834" s="52">
        <v>1</v>
      </c>
      <c r="I834" s="52">
        <v>1</v>
      </c>
      <c r="J834" s="54"/>
      <c r="K834" s="51"/>
      <c r="L834" s="54"/>
      <c r="M834" s="51"/>
      <c r="N834" s="55"/>
      <c r="EZ834" s="47"/>
      <c r="FA834" s="56" t="s">
        <v>209</v>
      </c>
      <c r="FB834" s="56" t="s">
        <v>0</v>
      </c>
      <c r="FC834" s="56" t="s">
        <v>0</v>
      </c>
      <c r="FG834" s="56"/>
      <c r="FJ834" s="94"/>
      <c r="FK834" s="56"/>
    </row>
    <row r="835" spans="1:167" s="7" customFormat="1" ht="14.4" x14ac:dyDescent="0.3">
      <c r="A835" s="57"/>
      <c r="B835" s="58" t="s">
        <v>18</v>
      </c>
      <c r="C835" s="256" t="s">
        <v>104</v>
      </c>
      <c r="D835" s="256"/>
      <c r="E835" s="256"/>
      <c r="F835" s="59"/>
      <c r="G835" s="60"/>
      <c r="H835" s="60"/>
      <c r="I835" s="60"/>
      <c r="J835" s="61">
        <v>298.64</v>
      </c>
      <c r="K835" s="60"/>
      <c r="L835" s="61">
        <v>298.64</v>
      </c>
      <c r="M835" s="62">
        <v>52.21</v>
      </c>
      <c r="N835" s="63">
        <v>15591.99</v>
      </c>
      <c r="EZ835" s="47"/>
      <c r="FA835" s="56"/>
      <c r="FB835" s="56"/>
      <c r="FC835" s="56"/>
      <c r="FD835" s="64" t="s">
        <v>104</v>
      </c>
      <c r="FG835" s="56"/>
      <c r="FJ835" s="94"/>
      <c r="FK835" s="56"/>
    </row>
    <row r="836" spans="1:167" s="7" customFormat="1" ht="14.4" x14ac:dyDescent="0.3">
      <c r="A836" s="57"/>
      <c r="B836" s="58" t="s">
        <v>115</v>
      </c>
      <c r="C836" s="256" t="s">
        <v>119</v>
      </c>
      <c r="D836" s="256"/>
      <c r="E836" s="256"/>
      <c r="F836" s="59"/>
      <c r="G836" s="60"/>
      <c r="H836" s="60"/>
      <c r="I836" s="60"/>
      <c r="J836" s="61">
        <v>128.02000000000001</v>
      </c>
      <c r="K836" s="60"/>
      <c r="L836" s="61">
        <v>128.02000000000001</v>
      </c>
      <c r="M836" s="62">
        <v>15.71</v>
      </c>
      <c r="N836" s="63">
        <v>2011.19</v>
      </c>
      <c r="EZ836" s="47"/>
      <c r="FA836" s="56"/>
      <c r="FB836" s="56"/>
      <c r="FC836" s="56"/>
      <c r="FD836" s="64" t="s">
        <v>119</v>
      </c>
      <c r="FG836" s="56"/>
      <c r="FJ836" s="94"/>
      <c r="FK836" s="56"/>
    </row>
    <row r="837" spans="1:167" s="7" customFormat="1" ht="14.4" x14ac:dyDescent="0.3">
      <c r="A837" s="57"/>
      <c r="B837" s="58" t="s">
        <v>13</v>
      </c>
      <c r="C837" s="256" t="s">
        <v>120</v>
      </c>
      <c r="D837" s="256"/>
      <c r="E837" s="256"/>
      <c r="F837" s="59"/>
      <c r="G837" s="60"/>
      <c r="H837" s="60"/>
      <c r="I837" s="60"/>
      <c r="J837" s="61">
        <v>19.84</v>
      </c>
      <c r="K837" s="60"/>
      <c r="L837" s="61">
        <v>19.84</v>
      </c>
      <c r="M837" s="62">
        <v>52.21</v>
      </c>
      <c r="N837" s="63">
        <v>1035.8499999999999</v>
      </c>
      <c r="EZ837" s="47"/>
      <c r="FA837" s="56"/>
      <c r="FB837" s="56"/>
      <c r="FC837" s="56"/>
      <c r="FD837" s="64" t="s">
        <v>120</v>
      </c>
      <c r="FG837" s="56"/>
      <c r="FJ837" s="94"/>
      <c r="FK837" s="56"/>
    </row>
    <row r="838" spans="1:167" s="7" customFormat="1" ht="14.4" x14ac:dyDescent="0.3">
      <c r="A838" s="65"/>
      <c r="B838" s="58"/>
      <c r="C838" s="256" t="s">
        <v>105</v>
      </c>
      <c r="D838" s="256"/>
      <c r="E838" s="256"/>
      <c r="F838" s="59" t="s">
        <v>106</v>
      </c>
      <c r="G838" s="62">
        <v>35.01</v>
      </c>
      <c r="H838" s="60"/>
      <c r="I838" s="62">
        <v>35.01</v>
      </c>
      <c r="J838" s="68"/>
      <c r="K838" s="60"/>
      <c r="L838" s="68"/>
      <c r="M838" s="60"/>
      <c r="N838" s="69"/>
      <c r="EZ838" s="47"/>
      <c r="FA838" s="56"/>
      <c r="FB838" s="56"/>
      <c r="FC838" s="56"/>
      <c r="FE838" s="64" t="s">
        <v>105</v>
      </c>
      <c r="FG838" s="56"/>
      <c r="FJ838" s="94"/>
      <c r="FK838" s="56"/>
    </row>
    <row r="839" spans="1:167" s="7" customFormat="1" ht="14.4" x14ac:dyDescent="0.3">
      <c r="A839" s="65"/>
      <c r="B839" s="58"/>
      <c r="C839" s="256" t="s">
        <v>121</v>
      </c>
      <c r="D839" s="256"/>
      <c r="E839" s="256"/>
      <c r="F839" s="59" t="s">
        <v>106</v>
      </c>
      <c r="G839" s="62">
        <v>1.71</v>
      </c>
      <c r="H839" s="60"/>
      <c r="I839" s="62">
        <v>1.71</v>
      </c>
      <c r="J839" s="68"/>
      <c r="K839" s="60"/>
      <c r="L839" s="68"/>
      <c r="M839" s="60"/>
      <c r="N839" s="69"/>
      <c r="EZ839" s="47"/>
      <c r="FA839" s="56"/>
      <c r="FB839" s="56"/>
      <c r="FC839" s="56"/>
      <c r="FE839" s="64" t="s">
        <v>121</v>
      </c>
      <c r="FG839" s="56"/>
      <c r="FJ839" s="94"/>
      <c r="FK839" s="56"/>
    </row>
    <row r="840" spans="1:167" s="7" customFormat="1" ht="14.4" x14ac:dyDescent="0.3">
      <c r="A840" s="70"/>
      <c r="B840" s="58"/>
      <c r="C840" s="262" t="s">
        <v>107</v>
      </c>
      <c r="D840" s="262"/>
      <c r="E840" s="262"/>
      <c r="F840" s="71"/>
      <c r="G840" s="72"/>
      <c r="H840" s="72"/>
      <c r="I840" s="72"/>
      <c r="J840" s="73">
        <v>426.66</v>
      </c>
      <c r="K840" s="72"/>
      <c r="L840" s="73">
        <v>426.66</v>
      </c>
      <c r="M840" s="72"/>
      <c r="N840" s="74">
        <v>17603.18</v>
      </c>
      <c r="EZ840" s="47"/>
      <c r="FA840" s="56"/>
      <c r="FB840" s="56"/>
      <c r="FC840" s="56"/>
      <c r="FF840" s="64" t="s">
        <v>107</v>
      </c>
      <c r="FG840" s="56"/>
      <c r="FJ840" s="94"/>
      <c r="FK840" s="56"/>
    </row>
    <row r="841" spans="1:167" s="7" customFormat="1" ht="14.4" x14ac:dyDescent="0.3">
      <c r="A841" s="65"/>
      <c r="B841" s="58"/>
      <c r="C841" s="256" t="s">
        <v>108</v>
      </c>
      <c r="D841" s="256"/>
      <c r="E841" s="256"/>
      <c r="F841" s="59"/>
      <c r="G841" s="60"/>
      <c r="H841" s="60"/>
      <c r="I841" s="60"/>
      <c r="J841" s="68"/>
      <c r="K841" s="60"/>
      <c r="L841" s="61">
        <v>318.48</v>
      </c>
      <c r="M841" s="60"/>
      <c r="N841" s="63">
        <v>16627.84</v>
      </c>
      <c r="EZ841" s="47"/>
      <c r="FA841" s="56"/>
      <c r="FB841" s="56"/>
      <c r="FC841" s="56"/>
      <c r="FE841" s="64" t="s">
        <v>108</v>
      </c>
      <c r="FG841" s="56"/>
      <c r="FJ841" s="94"/>
      <c r="FK841" s="56"/>
    </row>
    <row r="842" spans="1:167" s="7" customFormat="1" ht="20.399999999999999" x14ac:dyDescent="0.3">
      <c r="A842" s="65"/>
      <c r="B842" s="58" t="s">
        <v>122</v>
      </c>
      <c r="C842" s="256" t="s">
        <v>123</v>
      </c>
      <c r="D842" s="256"/>
      <c r="E842" s="256"/>
      <c r="F842" s="59" t="s">
        <v>111</v>
      </c>
      <c r="G842" s="66">
        <v>109</v>
      </c>
      <c r="H842" s="60"/>
      <c r="I842" s="66">
        <v>109</v>
      </c>
      <c r="J842" s="68"/>
      <c r="K842" s="60"/>
      <c r="L842" s="61">
        <v>347.14</v>
      </c>
      <c r="M842" s="60"/>
      <c r="N842" s="63">
        <v>18124.349999999999</v>
      </c>
      <c r="EZ842" s="47"/>
      <c r="FA842" s="56"/>
      <c r="FB842" s="56"/>
      <c r="FC842" s="56"/>
      <c r="FE842" s="64" t="s">
        <v>123</v>
      </c>
      <c r="FG842" s="56"/>
      <c r="FJ842" s="94"/>
      <c r="FK842" s="56"/>
    </row>
    <row r="843" spans="1:167" s="7" customFormat="1" ht="40.799999999999997" x14ac:dyDescent="0.3">
      <c r="A843" s="65"/>
      <c r="B843" s="58" t="s">
        <v>124</v>
      </c>
      <c r="C843" s="256" t="s">
        <v>125</v>
      </c>
      <c r="D843" s="256"/>
      <c r="E843" s="256"/>
      <c r="F843" s="59" t="s">
        <v>111</v>
      </c>
      <c r="G843" s="66">
        <v>65</v>
      </c>
      <c r="H843" s="62">
        <v>0.85</v>
      </c>
      <c r="I843" s="62">
        <v>55.25</v>
      </c>
      <c r="J843" s="68"/>
      <c r="K843" s="60"/>
      <c r="L843" s="61">
        <v>175.96</v>
      </c>
      <c r="M843" s="60"/>
      <c r="N843" s="63">
        <v>9186.8799999999992</v>
      </c>
      <c r="EZ843" s="47"/>
      <c r="FA843" s="56"/>
      <c r="FB843" s="56"/>
      <c r="FC843" s="56"/>
      <c r="FE843" s="64" t="s">
        <v>125</v>
      </c>
      <c r="FG843" s="56"/>
      <c r="FJ843" s="94"/>
      <c r="FK843" s="56"/>
    </row>
    <row r="844" spans="1:167" s="7" customFormat="1" ht="14.4" x14ac:dyDescent="0.3">
      <c r="A844" s="75"/>
      <c r="B844" s="76"/>
      <c r="C844" s="258" t="s">
        <v>114</v>
      </c>
      <c r="D844" s="258"/>
      <c r="E844" s="258"/>
      <c r="F844" s="50"/>
      <c r="G844" s="51"/>
      <c r="H844" s="51"/>
      <c r="I844" s="51"/>
      <c r="J844" s="54"/>
      <c r="K844" s="51"/>
      <c r="L844" s="77">
        <v>949.76</v>
      </c>
      <c r="M844" s="72"/>
      <c r="N844" s="78">
        <v>44914.41</v>
      </c>
      <c r="EZ844" s="47"/>
      <c r="FA844" s="56"/>
      <c r="FB844" s="56"/>
      <c r="FC844" s="56"/>
      <c r="FG844" s="56" t="s">
        <v>114</v>
      </c>
      <c r="FJ844" s="94"/>
      <c r="FK844" s="56"/>
    </row>
    <row r="845" spans="1:167" s="7" customFormat="1" ht="40.799999999999997" x14ac:dyDescent="0.3">
      <c r="A845" s="48" t="s">
        <v>362</v>
      </c>
      <c r="B845" s="49" t="s">
        <v>126</v>
      </c>
      <c r="C845" s="258" t="s">
        <v>127</v>
      </c>
      <c r="D845" s="258"/>
      <c r="E845" s="258"/>
      <c r="F845" s="50" t="s">
        <v>103</v>
      </c>
      <c r="G845" s="51">
        <v>0.23599999999999999</v>
      </c>
      <c r="H845" s="52">
        <v>1</v>
      </c>
      <c r="I845" s="86">
        <v>0.23599999999999999</v>
      </c>
      <c r="J845" s="54"/>
      <c r="K845" s="51"/>
      <c r="L845" s="54"/>
      <c r="M845" s="51"/>
      <c r="N845" s="55"/>
      <c r="EZ845" s="47"/>
      <c r="FA845" s="56" t="s">
        <v>127</v>
      </c>
      <c r="FB845" s="56" t="s">
        <v>0</v>
      </c>
      <c r="FC845" s="56" t="s">
        <v>0</v>
      </c>
      <c r="FG845" s="56"/>
      <c r="FJ845" s="94"/>
      <c r="FK845" s="56"/>
    </row>
    <row r="846" spans="1:167" s="7" customFormat="1" ht="14.4" x14ac:dyDescent="0.3">
      <c r="A846" s="57"/>
      <c r="B846" s="58" t="s">
        <v>18</v>
      </c>
      <c r="C846" s="256" t="s">
        <v>104</v>
      </c>
      <c r="D846" s="256"/>
      <c r="E846" s="256"/>
      <c r="F846" s="59"/>
      <c r="G846" s="60"/>
      <c r="H846" s="60"/>
      <c r="I846" s="60"/>
      <c r="J846" s="61">
        <v>92.08</v>
      </c>
      <c r="K846" s="60"/>
      <c r="L846" s="61">
        <v>21.73</v>
      </c>
      <c r="M846" s="62">
        <v>52.21</v>
      </c>
      <c r="N846" s="63">
        <v>1134.52</v>
      </c>
      <c r="EZ846" s="47"/>
      <c r="FA846" s="56"/>
      <c r="FB846" s="56"/>
      <c r="FC846" s="56"/>
      <c r="FD846" s="64" t="s">
        <v>104</v>
      </c>
      <c r="FG846" s="56"/>
      <c r="FJ846" s="94"/>
      <c r="FK846" s="56"/>
    </row>
    <row r="847" spans="1:167" s="7" customFormat="1" ht="14.4" x14ac:dyDescent="0.3">
      <c r="A847" s="57"/>
      <c r="B847" s="58" t="s">
        <v>115</v>
      </c>
      <c r="C847" s="256" t="s">
        <v>119</v>
      </c>
      <c r="D847" s="256"/>
      <c r="E847" s="256"/>
      <c r="F847" s="59"/>
      <c r="G847" s="60"/>
      <c r="H847" s="60"/>
      <c r="I847" s="60"/>
      <c r="J847" s="61">
        <v>287.60000000000002</v>
      </c>
      <c r="K847" s="60"/>
      <c r="L847" s="61">
        <v>67.87</v>
      </c>
      <c r="M847" s="62">
        <v>15.71</v>
      </c>
      <c r="N847" s="63">
        <v>1066.24</v>
      </c>
      <c r="EZ847" s="47"/>
      <c r="FA847" s="56"/>
      <c r="FB847" s="56"/>
      <c r="FC847" s="56"/>
      <c r="FD847" s="64" t="s">
        <v>119</v>
      </c>
      <c r="FG847" s="56"/>
      <c r="FJ847" s="94"/>
      <c r="FK847" s="56"/>
    </row>
    <row r="848" spans="1:167" s="7" customFormat="1" ht="14.4" x14ac:dyDescent="0.3">
      <c r="A848" s="57"/>
      <c r="B848" s="58" t="s">
        <v>13</v>
      </c>
      <c r="C848" s="256" t="s">
        <v>120</v>
      </c>
      <c r="D848" s="256"/>
      <c r="E848" s="256"/>
      <c r="F848" s="59"/>
      <c r="G848" s="60"/>
      <c r="H848" s="60"/>
      <c r="I848" s="60"/>
      <c r="J848" s="61">
        <v>37.57</v>
      </c>
      <c r="K848" s="60"/>
      <c r="L848" s="61">
        <v>8.8699999999999992</v>
      </c>
      <c r="M848" s="62">
        <v>52.21</v>
      </c>
      <c r="N848" s="85">
        <v>463.1</v>
      </c>
      <c r="EZ848" s="47"/>
      <c r="FA848" s="56"/>
      <c r="FB848" s="56"/>
      <c r="FC848" s="56"/>
      <c r="FD848" s="64" t="s">
        <v>120</v>
      </c>
      <c r="FG848" s="56"/>
      <c r="FJ848" s="94"/>
      <c r="FK848" s="56"/>
    </row>
    <row r="849" spans="1:167" s="7" customFormat="1" ht="14.4" x14ac:dyDescent="0.3">
      <c r="A849" s="65"/>
      <c r="B849" s="58"/>
      <c r="C849" s="256" t="s">
        <v>105</v>
      </c>
      <c r="D849" s="256"/>
      <c r="E849" s="256"/>
      <c r="F849" s="59" t="s">
        <v>106</v>
      </c>
      <c r="G849" s="80">
        <v>11.7</v>
      </c>
      <c r="H849" s="60"/>
      <c r="I849" s="92">
        <v>2.7612000000000001</v>
      </c>
      <c r="J849" s="68"/>
      <c r="K849" s="60"/>
      <c r="L849" s="68"/>
      <c r="M849" s="60"/>
      <c r="N849" s="69"/>
      <c r="EZ849" s="47"/>
      <c r="FA849" s="56"/>
      <c r="FB849" s="56"/>
      <c r="FC849" s="56"/>
      <c r="FE849" s="64" t="s">
        <v>105</v>
      </c>
      <c r="FG849" s="56"/>
      <c r="FJ849" s="94"/>
      <c r="FK849" s="56"/>
    </row>
    <row r="850" spans="1:167" s="7" customFormat="1" ht="14.4" x14ac:dyDescent="0.3">
      <c r="A850" s="65"/>
      <c r="B850" s="58"/>
      <c r="C850" s="256" t="s">
        <v>121</v>
      </c>
      <c r="D850" s="256"/>
      <c r="E850" s="256"/>
      <c r="F850" s="59" t="s">
        <v>106</v>
      </c>
      <c r="G850" s="62">
        <v>2.96</v>
      </c>
      <c r="H850" s="60"/>
      <c r="I850" s="81">
        <v>0.69855999999999996</v>
      </c>
      <c r="J850" s="68"/>
      <c r="K850" s="60"/>
      <c r="L850" s="68"/>
      <c r="M850" s="60"/>
      <c r="N850" s="69"/>
      <c r="EZ850" s="47"/>
      <c r="FA850" s="56"/>
      <c r="FB850" s="56"/>
      <c r="FC850" s="56"/>
      <c r="FE850" s="64" t="s">
        <v>121</v>
      </c>
      <c r="FG850" s="56"/>
      <c r="FJ850" s="94"/>
      <c r="FK850" s="56"/>
    </row>
    <row r="851" spans="1:167" s="7" customFormat="1" ht="14.4" x14ac:dyDescent="0.3">
      <c r="A851" s="70"/>
      <c r="B851" s="58"/>
      <c r="C851" s="262" t="s">
        <v>107</v>
      </c>
      <c r="D851" s="262"/>
      <c r="E851" s="262"/>
      <c r="F851" s="71"/>
      <c r="G851" s="72"/>
      <c r="H851" s="72"/>
      <c r="I851" s="72"/>
      <c r="J851" s="73">
        <v>379.68</v>
      </c>
      <c r="K851" s="72"/>
      <c r="L851" s="73">
        <v>89.6</v>
      </c>
      <c r="M851" s="72"/>
      <c r="N851" s="74">
        <v>2200.7600000000002</v>
      </c>
      <c r="EZ851" s="47"/>
      <c r="FA851" s="56"/>
      <c r="FB851" s="56"/>
      <c r="FC851" s="56"/>
      <c r="FF851" s="64" t="s">
        <v>107</v>
      </c>
      <c r="FG851" s="56"/>
      <c r="FJ851" s="94"/>
      <c r="FK851" s="56"/>
    </row>
    <row r="852" spans="1:167" s="7" customFormat="1" ht="14.4" x14ac:dyDescent="0.3">
      <c r="A852" s="65"/>
      <c r="B852" s="58"/>
      <c r="C852" s="256" t="s">
        <v>108</v>
      </c>
      <c r="D852" s="256"/>
      <c r="E852" s="256"/>
      <c r="F852" s="59"/>
      <c r="G852" s="60"/>
      <c r="H852" s="60"/>
      <c r="I852" s="60"/>
      <c r="J852" s="68"/>
      <c r="K852" s="60"/>
      <c r="L852" s="61">
        <v>30.6</v>
      </c>
      <c r="M852" s="60"/>
      <c r="N852" s="63">
        <v>1597.62</v>
      </c>
      <c r="EZ852" s="47"/>
      <c r="FA852" s="56"/>
      <c r="FB852" s="56"/>
      <c r="FC852" s="56"/>
      <c r="FE852" s="64" t="s">
        <v>108</v>
      </c>
      <c r="FG852" s="56"/>
      <c r="FJ852" s="94"/>
      <c r="FK852" s="56"/>
    </row>
    <row r="853" spans="1:167" s="7" customFormat="1" ht="14.4" x14ac:dyDescent="0.3">
      <c r="A853" s="65"/>
      <c r="B853" s="58" t="s">
        <v>128</v>
      </c>
      <c r="C853" s="256" t="s">
        <v>129</v>
      </c>
      <c r="D853" s="256"/>
      <c r="E853" s="256"/>
      <c r="F853" s="59" t="s">
        <v>111</v>
      </c>
      <c r="G853" s="66">
        <v>102</v>
      </c>
      <c r="H853" s="60"/>
      <c r="I853" s="66">
        <v>102</v>
      </c>
      <c r="J853" s="68"/>
      <c r="K853" s="60"/>
      <c r="L853" s="61">
        <v>31.21</v>
      </c>
      <c r="M853" s="60"/>
      <c r="N853" s="63">
        <v>1629.57</v>
      </c>
      <c r="EZ853" s="47"/>
      <c r="FA853" s="56"/>
      <c r="FB853" s="56"/>
      <c r="FC853" s="56"/>
      <c r="FE853" s="64" t="s">
        <v>129</v>
      </c>
      <c r="FG853" s="56"/>
      <c r="FJ853" s="94"/>
      <c r="FK853" s="56"/>
    </row>
    <row r="854" spans="1:167" s="7" customFormat="1" ht="14.4" x14ac:dyDescent="0.3">
      <c r="A854" s="65"/>
      <c r="B854" s="58" t="s">
        <v>130</v>
      </c>
      <c r="C854" s="256" t="s">
        <v>131</v>
      </c>
      <c r="D854" s="256"/>
      <c r="E854" s="256"/>
      <c r="F854" s="59" t="s">
        <v>111</v>
      </c>
      <c r="G854" s="66">
        <v>54</v>
      </c>
      <c r="H854" s="60"/>
      <c r="I854" s="66">
        <v>54</v>
      </c>
      <c r="J854" s="68"/>
      <c r="K854" s="60"/>
      <c r="L854" s="61">
        <v>16.52</v>
      </c>
      <c r="M854" s="60"/>
      <c r="N854" s="85">
        <v>862.71</v>
      </c>
      <c r="EZ854" s="47"/>
      <c r="FA854" s="56"/>
      <c r="FB854" s="56"/>
      <c r="FC854" s="56"/>
      <c r="FE854" s="64" t="s">
        <v>131</v>
      </c>
      <c r="FG854" s="56"/>
      <c r="FJ854" s="94"/>
      <c r="FK854" s="56"/>
    </row>
    <row r="855" spans="1:167" s="7" customFormat="1" ht="14.4" x14ac:dyDescent="0.3">
      <c r="A855" s="75"/>
      <c r="B855" s="76"/>
      <c r="C855" s="258" t="s">
        <v>114</v>
      </c>
      <c r="D855" s="258"/>
      <c r="E855" s="258"/>
      <c r="F855" s="50"/>
      <c r="G855" s="51"/>
      <c r="H855" s="51"/>
      <c r="I855" s="51"/>
      <c r="J855" s="54"/>
      <c r="K855" s="51"/>
      <c r="L855" s="77">
        <v>137.33000000000001</v>
      </c>
      <c r="M855" s="72"/>
      <c r="N855" s="78">
        <v>4693.04</v>
      </c>
      <c r="EZ855" s="47"/>
      <c r="FA855" s="56"/>
      <c r="FB855" s="56"/>
      <c r="FC855" s="56"/>
      <c r="FG855" s="56" t="s">
        <v>114</v>
      </c>
      <c r="FJ855" s="94"/>
      <c r="FK855" s="56"/>
    </row>
    <row r="856" spans="1:167" s="7" customFormat="1" ht="20.399999999999999" x14ac:dyDescent="0.3">
      <c r="A856" s="48" t="s">
        <v>363</v>
      </c>
      <c r="B856" s="49" t="s">
        <v>132</v>
      </c>
      <c r="C856" s="258" t="s">
        <v>133</v>
      </c>
      <c r="D856" s="258"/>
      <c r="E856" s="258"/>
      <c r="F856" s="50" t="s">
        <v>103</v>
      </c>
      <c r="G856" s="51">
        <v>0.1152</v>
      </c>
      <c r="H856" s="52">
        <v>1</v>
      </c>
      <c r="I856" s="53">
        <v>0.1152</v>
      </c>
      <c r="J856" s="54"/>
      <c r="K856" s="51"/>
      <c r="L856" s="54"/>
      <c r="M856" s="51"/>
      <c r="N856" s="55"/>
      <c r="EZ856" s="47"/>
      <c r="FA856" s="56" t="s">
        <v>133</v>
      </c>
      <c r="FB856" s="56" t="s">
        <v>0</v>
      </c>
      <c r="FC856" s="56" t="s">
        <v>0</v>
      </c>
      <c r="FG856" s="56"/>
      <c r="FJ856" s="94"/>
      <c r="FK856" s="56"/>
    </row>
    <row r="857" spans="1:167" s="7" customFormat="1" ht="14.4" x14ac:dyDescent="0.3">
      <c r="A857" s="57"/>
      <c r="B857" s="58" t="s">
        <v>18</v>
      </c>
      <c r="C857" s="256" t="s">
        <v>104</v>
      </c>
      <c r="D857" s="256"/>
      <c r="E857" s="256"/>
      <c r="F857" s="59"/>
      <c r="G857" s="60"/>
      <c r="H857" s="60"/>
      <c r="I857" s="60"/>
      <c r="J857" s="61">
        <v>106.88</v>
      </c>
      <c r="K857" s="60"/>
      <c r="L857" s="61">
        <v>12.31</v>
      </c>
      <c r="M857" s="62">
        <v>52.21</v>
      </c>
      <c r="N857" s="85">
        <v>642.71</v>
      </c>
      <c r="EZ857" s="47"/>
      <c r="FA857" s="56"/>
      <c r="FB857" s="56"/>
      <c r="FC857" s="56"/>
      <c r="FD857" s="64" t="s">
        <v>104</v>
      </c>
      <c r="FG857" s="56"/>
      <c r="FJ857" s="94"/>
      <c r="FK857" s="56"/>
    </row>
    <row r="858" spans="1:167" s="7" customFormat="1" ht="14.4" x14ac:dyDescent="0.3">
      <c r="A858" s="57"/>
      <c r="B858" s="58" t="s">
        <v>115</v>
      </c>
      <c r="C858" s="256" t="s">
        <v>119</v>
      </c>
      <c r="D858" s="256"/>
      <c r="E858" s="256"/>
      <c r="F858" s="59"/>
      <c r="G858" s="60"/>
      <c r="H858" s="60"/>
      <c r="I858" s="60"/>
      <c r="J858" s="61">
        <v>241.58</v>
      </c>
      <c r="K858" s="60"/>
      <c r="L858" s="61">
        <v>27.83</v>
      </c>
      <c r="M858" s="62">
        <v>15.71</v>
      </c>
      <c r="N858" s="85">
        <v>437.21</v>
      </c>
      <c r="EZ858" s="47"/>
      <c r="FA858" s="56"/>
      <c r="FB858" s="56"/>
      <c r="FC858" s="56"/>
      <c r="FD858" s="64" t="s">
        <v>119</v>
      </c>
      <c r="FG858" s="56"/>
      <c r="FJ858" s="94"/>
      <c r="FK858" s="56"/>
    </row>
    <row r="859" spans="1:167" s="7" customFormat="1" ht="14.4" x14ac:dyDescent="0.3">
      <c r="A859" s="57"/>
      <c r="B859" s="58" t="s">
        <v>13</v>
      </c>
      <c r="C859" s="256" t="s">
        <v>120</v>
      </c>
      <c r="D859" s="256"/>
      <c r="E859" s="256"/>
      <c r="F859" s="59"/>
      <c r="G859" s="60"/>
      <c r="H859" s="60"/>
      <c r="I859" s="60"/>
      <c r="J859" s="61">
        <v>26.36</v>
      </c>
      <c r="K859" s="60"/>
      <c r="L859" s="61">
        <v>3.04</v>
      </c>
      <c r="M859" s="62">
        <v>52.21</v>
      </c>
      <c r="N859" s="85">
        <v>158.72</v>
      </c>
      <c r="EZ859" s="47"/>
      <c r="FA859" s="56"/>
      <c r="FB859" s="56"/>
      <c r="FC859" s="56"/>
      <c r="FD859" s="64" t="s">
        <v>120</v>
      </c>
      <c r="FG859" s="56"/>
      <c r="FJ859" s="94"/>
      <c r="FK859" s="56"/>
    </row>
    <row r="860" spans="1:167" s="7" customFormat="1" ht="14.4" x14ac:dyDescent="0.3">
      <c r="A860" s="65"/>
      <c r="B860" s="58"/>
      <c r="C860" s="256" t="s">
        <v>105</v>
      </c>
      <c r="D860" s="256"/>
      <c r="E860" s="256"/>
      <c r="F860" s="59" t="s">
        <v>106</v>
      </c>
      <c r="G860" s="62">
        <v>12.53</v>
      </c>
      <c r="H860" s="60"/>
      <c r="I860" s="82">
        <v>1.4434560000000001</v>
      </c>
      <c r="J860" s="68"/>
      <c r="K860" s="60"/>
      <c r="L860" s="68"/>
      <c r="M860" s="60"/>
      <c r="N860" s="69"/>
      <c r="EZ860" s="47"/>
      <c r="FA860" s="56"/>
      <c r="FB860" s="56"/>
      <c r="FC860" s="56"/>
      <c r="FE860" s="64" t="s">
        <v>105</v>
      </c>
      <c r="FG860" s="56"/>
      <c r="FJ860" s="94"/>
      <c r="FK860" s="56"/>
    </row>
    <row r="861" spans="1:167" s="7" customFormat="1" ht="14.4" x14ac:dyDescent="0.3">
      <c r="A861" s="65"/>
      <c r="B861" s="58"/>
      <c r="C861" s="256" t="s">
        <v>121</v>
      </c>
      <c r="D861" s="256"/>
      <c r="E861" s="256"/>
      <c r="F861" s="59" t="s">
        <v>106</v>
      </c>
      <c r="G861" s="62">
        <v>2.62</v>
      </c>
      <c r="H861" s="60"/>
      <c r="I861" s="82">
        <v>0.30182399999999998</v>
      </c>
      <c r="J861" s="68"/>
      <c r="K861" s="60"/>
      <c r="L861" s="68"/>
      <c r="M861" s="60"/>
      <c r="N861" s="69"/>
      <c r="EZ861" s="47"/>
      <c r="FA861" s="56"/>
      <c r="FB861" s="56"/>
      <c r="FC861" s="56"/>
      <c r="FE861" s="64" t="s">
        <v>121</v>
      </c>
      <c r="FG861" s="56"/>
      <c r="FJ861" s="94"/>
      <c r="FK861" s="56"/>
    </row>
    <row r="862" spans="1:167" s="7" customFormat="1" ht="14.4" x14ac:dyDescent="0.3">
      <c r="A862" s="70"/>
      <c r="B862" s="58"/>
      <c r="C862" s="262" t="s">
        <v>107</v>
      </c>
      <c r="D862" s="262"/>
      <c r="E862" s="262"/>
      <c r="F862" s="71"/>
      <c r="G862" s="72"/>
      <c r="H862" s="72"/>
      <c r="I862" s="72"/>
      <c r="J862" s="73">
        <v>348.46</v>
      </c>
      <c r="K862" s="72"/>
      <c r="L862" s="73">
        <v>40.14</v>
      </c>
      <c r="M862" s="72"/>
      <c r="N862" s="74">
        <v>1079.92</v>
      </c>
      <c r="EZ862" s="47"/>
      <c r="FA862" s="56"/>
      <c r="FB862" s="56"/>
      <c r="FC862" s="56"/>
      <c r="FF862" s="64" t="s">
        <v>107</v>
      </c>
      <c r="FG862" s="56"/>
      <c r="FJ862" s="94"/>
      <c r="FK862" s="56"/>
    </row>
    <row r="863" spans="1:167" s="7" customFormat="1" ht="14.4" x14ac:dyDescent="0.3">
      <c r="A863" s="65"/>
      <c r="B863" s="58"/>
      <c r="C863" s="256" t="s">
        <v>108</v>
      </c>
      <c r="D863" s="256"/>
      <c r="E863" s="256"/>
      <c r="F863" s="59"/>
      <c r="G863" s="60"/>
      <c r="H863" s="60"/>
      <c r="I863" s="60"/>
      <c r="J863" s="68"/>
      <c r="K863" s="60"/>
      <c r="L863" s="61">
        <v>15.35</v>
      </c>
      <c r="M863" s="60"/>
      <c r="N863" s="85">
        <v>801.43</v>
      </c>
      <c r="EZ863" s="47"/>
      <c r="FA863" s="56"/>
      <c r="FB863" s="56"/>
      <c r="FC863" s="56"/>
      <c r="FE863" s="64" t="s">
        <v>108</v>
      </c>
      <c r="FG863" s="56"/>
      <c r="FJ863" s="94"/>
      <c r="FK863" s="56"/>
    </row>
    <row r="864" spans="1:167" s="7" customFormat="1" ht="20.399999999999999" x14ac:dyDescent="0.3">
      <c r="A864" s="65"/>
      <c r="B864" s="58" t="s">
        <v>134</v>
      </c>
      <c r="C864" s="256" t="s">
        <v>135</v>
      </c>
      <c r="D864" s="256"/>
      <c r="E864" s="256"/>
      <c r="F864" s="59" t="s">
        <v>111</v>
      </c>
      <c r="G864" s="66">
        <v>92</v>
      </c>
      <c r="H864" s="60"/>
      <c r="I864" s="66">
        <v>92</v>
      </c>
      <c r="J864" s="68"/>
      <c r="K864" s="60"/>
      <c r="L864" s="61">
        <v>14.12</v>
      </c>
      <c r="M864" s="60"/>
      <c r="N864" s="85">
        <v>737.32</v>
      </c>
      <c r="EZ864" s="47"/>
      <c r="FA864" s="56"/>
      <c r="FB864" s="56"/>
      <c r="FC864" s="56"/>
      <c r="FE864" s="64" t="s">
        <v>135</v>
      </c>
      <c r="FG864" s="56"/>
      <c r="FJ864" s="94"/>
      <c r="FK864" s="56"/>
    </row>
    <row r="865" spans="1:167" s="7" customFormat="1" ht="40.799999999999997" x14ac:dyDescent="0.3">
      <c r="A865" s="65"/>
      <c r="B865" s="58" t="s">
        <v>136</v>
      </c>
      <c r="C865" s="256" t="s">
        <v>137</v>
      </c>
      <c r="D865" s="256"/>
      <c r="E865" s="256"/>
      <c r="F865" s="59" t="s">
        <v>111</v>
      </c>
      <c r="G865" s="66">
        <v>46</v>
      </c>
      <c r="H865" s="62">
        <v>0.85</v>
      </c>
      <c r="I865" s="80">
        <v>39.1</v>
      </c>
      <c r="J865" s="68"/>
      <c r="K865" s="60"/>
      <c r="L865" s="61">
        <v>6</v>
      </c>
      <c r="M865" s="60"/>
      <c r="N865" s="85">
        <v>313.36</v>
      </c>
      <c r="EZ865" s="47"/>
      <c r="FA865" s="56"/>
      <c r="FB865" s="56"/>
      <c r="FC865" s="56"/>
      <c r="FE865" s="64" t="s">
        <v>137</v>
      </c>
      <c r="FG865" s="56"/>
      <c r="FJ865" s="94"/>
      <c r="FK865" s="56"/>
    </row>
    <row r="866" spans="1:167" s="7" customFormat="1" ht="14.4" x14ac:dyDescent="0.3">
      <c r="A866" s="75"/>
      <c r="B866" s="76"/>
      <c r="C866" s="258" t="s">
        <v>114</v>
      </c>
      <c r="D866" s="258"/>
      <c r="E866" s="258"/>
      <c r="F866" s="50"/>
      <c r="G866" s="51"/>
      <c r="H866" s="51"/>
      <c r="I866" s="51"/>
      <c r="J866" s="54"/>
      <c r="K866" s="51"/>
      <c r="L866" s="77">
        <v>60.26</v>
      </c>
      <c r="M866" s="72"/>
      <c r="N866" s="78">
        <v>2130.6</v>
      </c>
      <c r="EZ866" s="47"/>
      <c r="FA866" s="56"/>
      <c r="FB866" s="56"/>
      <c r="FC866" s="56"/>
      <c r="FG866" s="56" t="s">
        <v>114</v>
      </c>
      <c r="FJ866" s="94"/>
      <c r="FK866" s="56"/>
    </row>
    <row r="867" spans="1:167" s="7" customFormat="1" ht="30.6" x14ac:dyDescent="0.3">
      <c r="A867" s="48" t="s">
        <v>364</v>
      </c>
      <c r="B867" s="49" t="s">
        <v>138</v>
      </c>
      <c r="C867" s="258" t="s">
        <v>139</v>
      </c>
      <c r="D867" s="258"/>
      <c r="E867" s="258"/>
      <c r="F867" s="50" t="s">
        <v>103</v>
      </c>
      <c r="G867" s="51">
        <v>0.115</v>
      </c>
      <c r="H867" s="52">
        <v>1</v>
      </c>
      <c r="I867" s="86">
        <v>0.115</v>
      </c>
      <c r="J867" s="54"/>
      <c r="K867" s="51"/>
      <c r="L867" s="54"/>
      <c r="M867" s="51"/>
      <c r="N867" s="55"/>
      <c r="EZ867" s="47"/>
      <c r="FA867" s="56" t="s">
        <v>139</v>
      </c>
      <c r="FB867" s="56" t="s">
        <v>0</v>
      </c>
      <c r="FC867" s="56" t="s">
        <v>0</v>
      </c>
      <c r="FG867" s="56"/>
      <c r="FJ867" s="94"/>
      <c r="FK867" s="56"/>
    </row>
    <row r="868" spans="1:167" s="7" customFormat="1" ht="14.4" x14ac:dyDescent="0.3">
      <c r="A868" s="57"/>
      <c r="B868" s="58" t="s">
        <v>18</v>
      </c>
      <c r="C868" s="256" t="s">
        <v>104</v>
      </c>
      <c r="D868" s="256"/>
      <c r="E868" s="256"/>
      <c r="F868" s="59"/>
      <c r="G868" s="60"/>
      <c r="H868" s="60"/>
      <c r="I868" s="60"/>
      <c r="J868" s="61">
        <v>173.23</v>
      </c>
      <c r="K868" s="60"/>
      <c r="L868" s="61">
        <v>19.920000000000002</v>
      </c>
      <c r="M868" s="62">
        <v>52.21</v>
      </c>
      <c r="N868" s="63">
        <v>1040.02</v>
      </c>
      <c r="EZ868" s="47"/>
      <c r="FA868" s="56"/>
      <c r="FB868" s="56"/>
      <c r="FC868" s="56"/>
      <c r="FD868" s="64" t="s">
        <v>104</v>
      </c>
      <c r="FG868" s="56"/>
      <c r="FJ868" s="94"/>
      <c r="FK868" s="56"/>
    </row>
    <row r="869" spans="1:167" s="7" customFormat="1" ht="14.4" x14ac:dyDescent="0.3">
      <c r="A869" s="57"/>
      <c r="B869" s="58" t="s">
        <v>115</v>
      </c>
      <c r="C869" s="256" t="s">
        <v>119</v>
      </c>
      <c r="D869" s="256"/>
      <c r="E869" s="256"/>
      <c r="F869" s="59"/>
      <c r="G869" s="60"/>
      <c r="H869" s="60"/>
      <c r="I869" s="60"/>
      <c r="J869" s="79">
        <v>5268.76</v>
      </c>
      <c r="K869" s="60"/>
      <c r="L869" s="61">
        <v>605.91</v>
      </c>
      <c r="M869" s="62">
        <v>15.71</v>
      </c>
      <c r="N869" s="63">
        <v>9518.85</v>
      </c>
      <c r="EZ869" s="47"/>
      <c r="FA869" s="56"/>
      <c r="FB869" s="56"/>
      <c r="FC869" s="56"/>
      <c r="FD869" s="64" t="s">
        <v>119</v>
      </c>
      <c r="FG869" s="56"/>
      <c r="FJ869" s="94"/>
      <c r="FK869" s="56"/>
    </row>
    <row r="870" spans="1:167" s="7" customFormat="1" ht="14.4" x14ac:dyDescent="0.3">
      <c r="A870" s="57"/>
      <c r="B870" s="58" t="s">
        <v>13</v>
      </c>
      <c r="C870" s="256" t="s">
        <v>120</v>
      </c>
      <c r="D870" s="256"/>
      <c r="E870" s="256"/>
      <c r="F870" s="59"/>
      <c r="G870" s="60"/>
      <c r="H870" s="60"/>
      <c r="I870" s="60"/>
      <c r="J870" s="61">
        <v>267.67</v>
      </c>
      <c r="K870" s="60"/>
      <c r="L870" s="61">
        <v>30.78</v>
      </c>
      <c r="M870" s="62">
        <v>52.21</v>
      </c>
      <c r="N870" s="63">
        <v>1607.02</v>
      </c>
      <c r="EZ870" s="47"/>
      <c r="FA870" s="56"/>
      <c r="FB870" s="56"/>
      <c r="FC870" s="56"/>
      <c r="FD870" s="64" t="s">
        <v>120</v>
      </c>
      <c r="FG870" s="56"/>
      <c r="FJ870" s="94"/>
      <c r="FK870" s="56"/>
    </row>
    <row r="871" spans="1:167" s="7" customFormat="1" ht="14.4" x14ac:dyDescent="0.3">
      <c r="A871" s="57"/>
      <c r="B871" s="58" t="s">
        <v>16</v>
      </c>
      <c r="C871" s="256" t="s">
        <v>140</v>
      </c>
      <c r="D871" s="256"/>
      <c r="E871" s="256"/>
      <c r="F871" s="59"/>
      <c r="G871" s="60"/>
      <c r="H871" s="60"/>
      <c r="I871" s="60"/>
      <c r="J871" s="61">
        <v>17.079999999999998</v>
      </c>
      <c r="K871" s="60"/>
      <c r="L871" s="61">
        <v>1.96</v>
      </c>
      <c r="M871" s="80">
        <v>9.5</v>
      </c>
      <c r="N871" s="85">
        <v>18.62</v>
      </c>
      <c r="EZ871" s="47"/>
      <c r="FA871" s="56"/>
      <c r="FB871" s="56"/>
      <c r="FC871" s="56"/>
      <c r="FD871" s="64" t="s">
        <v>140</v>
      </c>
      <c r="FG871" s="56"/>
      <c r="FJ871" s="94"/>
      <c r="FK871" s="56"/>
    </row>
    <row r="872" spans="1:167" s="7" customFormat="1" ht="14.4" x14ac:dyDescent="0.3">
      <c r="A872" s="65"/>
      <c r="B872" s="58"/>
      <c r="C872" s="256" t="s">
        <v>105</v>
      </c>
      <c r="D872" s="256"/>
      <c r="E872" s="256"/>
      <c r="F872" s="59" t="s">
        <v>106</v>
      </c>
      <c r="G872" s="80">
        <v>21.6</v>
      </c>
      <c r="H872" s="60"/>
      <c r="I872" s="67">
        <v>2.484</v>
      </c>
      <c r="J872" s="68"/>
      <c r="K872" s="60"/>
      <c r="L872" s="68"/>
      <c r="M872" s="60"/>
      <c r="N872" s="69"/>
      <c r="EZ872" s="47"/>
      <c r="FA872" s="56"/>
      <c r="FB872" s="56"/>
      <c r="FC872" s="56"/>
      <c r="FE872" s="64" t="s">
        <v>105</v>
      </c>
      <c r="FG872" s="56"/>
      <c r="FJ872" s="94"/>
      <c r="FK872" s="56"/>
    </row>
    <row r="873" spans="1:167" s="7" customFormat="1" ht="14.4" x14ac:dyDescent="0.3">
      <c r="A873" s="65"/>
      <c r="B873" s="58"/>
      <c r="C873" s="256" t="s">
        <v>121</v>
      </c>
      <c r="D873" s="256"/>
      <c r="E873" s="256"/>
      <c r="F873" s="59" t="s">
        <v>106</v>
      </c>
      <c r="G873" s="80">
        <v>20.6</v>
      </c>
      <c r="H873" s="60"/>
      <c r="I873" s="67">
        <v>2.3690000000000002</v>
      </c>
      <c r="J873" s="68"/>
      <c r="K873" s="60"/>
      <c r="L873" s="68"/>
      <c r="M873" s="60"/>
      <c r="N873" s="69"/>
      <c r="EZ873" s="47"/>
      <c r="FA873" s="56"/>
      <c r="FB873" s="56"/>
      <c r="FC873" s="56"/>
      <c r="FE873" s="64" t="s">
        <v>121</v>
      </c>
      <c r="FG873" s="56"/>
      <c r="FJ873" s="94"/>
      <c r="FK873" s="56"/>
    </row>
    <row r="874" spans="1:167" s="7" customFormat="1" ht="14.4" x14ac:dyDescent="0.3">
      <c r="A874" s="70"/>
      <c r="B874" s="58"/>
      <c r="C874" s="262" t="s">
        <v>107</v>
      </c>
      <c r="D874" s="262"/>
      <c r="E874" s="262"/>
      <c r="F874" s="71"/>
      <c r="G874" s="72"/>
      <c r="H874" s="72"/>
      <c r="I874" s="72"/>
      <c r="J874" s="83">
        <v>5459.07</v>
      </c>
      <c r="K874" s="72"/>
      <c r="L874" s="73">
        <v>627.79</v>
      </c>
      <c r="M874" s="72"/>
      <c r="N874" s="74">
        <v>10577.49</v>
      </c>
      <c r="EZ874" s="47"/>
      <c r="FA874" s="56"/>
      <c r="FB874" s="56"/>
      <c r="FC874" s="56"/>
      <c r="FF874" s="64" t="s">
        <v>107</v>
      </c>
      <c r="FG874" s="56"/>
      <c r="FJ874" s="94"/>
      <c r="FK874" s="56"/>
    </row>
    <row r="875" spans="1:167" s="7" customFormat="1" ht="14.4" x14ac:dyDescent="0.3">
      <c r="A875" s="65"/>
      <c r="B875" s="58"/>
      <c r="C875" s="256" t="s">
        <v>108</v>
      </c>
      <c r="D875" s="256"/>
      <c r="E875" s="256"/>
      <c r="F875" s="59"/>
      <c r="G875" s="60"/>
      <c r="H875" s="60"/>
      <c r="I875" s="60"/>
      <c r="J875" s="68"/>
      <c r="K875" s="60"/>
      <c r="L875" s="61">
        <v>50.7</v>
      </c>
      <c r="M875" s="60"/>
      <c r="N875" s="63">
        <v>2647.04</v>
      </c>
      <c r="EZ875" s="47"/>
      <c r="FA875" s="56"/>
      <c r="FB875" s="56"/>
      <c r="FC875" s="56"/>
      <c r="FE875" s="64" t="s">
        <v>108</v>
      </c>
      <c r="FG875" s="56"/>
      <c r="FJ875" s="94"/>
      <c r="FK875" s="56"/>
    </row>
    <row r="876" spans="1:167" s="7" customFormat="1" ht="40.799999999999997" x14ac:dyDescent="0.3">
      <c r="A876" s="65"/>
      <c r="B876" s="58" t="s">
        <v>141</v>
      </c>
      <c r="C876" s="256" t="s">
        <v>142</v>
      </c>
      <c r="D876" s="256"/>
      <c r="E876" s="256"/>
      <c r="F876" s="59" t="s">
        <v>111</v>
      </c>
      <c r="G876" s="66">
        <v>147</v>
      </c>
      <c r="H876" s="60"/>
      <c r="I876" s="66">
        <v>147</v>
      </c>
      <c r="J876" s="68"/>
      <c r="K876" s="60"/>
      <c r="L876" s="61">
        <v>74.53</v>
      </c>
      <c r="M876" s="60"/>
      <c r="N876" s="63">
        <v>3891.15</v>
      </c>
      <c r="EZ876" s="47"/>
      <c r="FA876" s="56"/>
      <c r="FB876" s="56"/>
      <c r="FC876" s="56"/>
      <c r="FE876" s="64" t="s">
        <v>142</v>
      </c>
      <c r="FG876" s="56"/>
      <c r="FJ876" s="94"/>
      <c r="FK876" s="56"/>
    </row>
    <row r="877" spans="1:167" s="7" customFormat="1" ht="51" x14ac:dyDescent="0.3">
      <c r="A877" s="65"/>
      <c r="B877" s="58" t="s">
        <v>143</v>
      </c>
      <c r="C877" s="256" t="s">
        <v>144</v>
      </c>
      <c r="D877" s="256"/>
      <c r="E877" s="256"/>
      <c r="F877" s="59" t="s">
        <v>111</v>
      </c>
      <c r="G877" s="66">
        <v>134</v>
      </c>
      <c r="H877" s="62">
        <v>0.85</v>
      </c>
      <c r="I877" s="80">
        <v>113.9</v>
      </c>
      <c r="J877" s="68"/>
      <c r="K877" s="60"/>
      <c r="L877" s="61">
        <v>57.75</v>
      </c>
      <c r="M877" s="60"/>
      <c r="N877" s="63">
        <v>3014.98</v>
      </c>
      <c r="EZ877" s="47"/>
      <c r="FA877" s="56"/>
      <c r="FB877" s="56"/>
      <c r="FC877" s="56"/>
      <c r="FE877" s="64" t="s">
        <v>144</v>
      </c>
      <c r="FG877" s="56"/>
      <c r="FJ877" s="94"/>
      <c r="FK877" s="56"/>
    </row>
    <row r="878" spans="1:167" s="7" customFormat="1" ht="14.4" x14ac:dyDescent="0.3">
      <c r="A878" s="75"/>
      <c r="B878" s="76"/>
      <c r="C878" s="258" t="s">
        <v>114</v>
      </c>
      <c r="D878" s="258"/>
      <c r="E878" s="258"/>
      <c r="F878" s="50"/>
      <c r="G878" s="51"/>
      <c r="H878" s="51"/>
      <c r="I878" s="51"/>
      <c r="J878" s="54"/>
      <c r="K878" s="51"/>
      <c r="L878" s="77">
        <v>760.07</v>
      </c>
      <c r="M878" s="72"/>
      <c r="N878" s="78">
        <v>17483.62</v>
      </c>
      <c r="EZ878" s="47"/>
      <c r="FA878" s="56"/>
      <c r="FB878" s="56"/>
      <c r="FC878" s="56"/>
      <c r="FG878" s="56" t="s">
        <v>114</v>
      </c>
      <c r="FJ878" s="94"/>
      <c r="FK878" s="56"/>
    </row>
    <row r="879" spans="1:167" s="7" customFormat="1" ht="20.399999999999999" x14ac:dyDescent="0.3">
      <c r="A879" s="48" t="s">
        <v>365</v>
      </c>
      <c r="B879" s="49" t="s">
        <v>145</v>
      </c>
      <c r="C879" s="258" t="s">
        <v>146</v>
      </c>
      <c r="D879" s="258"/>
      <c r="E879" s="258"/>
      <c r="F879" s="50" t="s">
        <v>147</v>
      </c>
      <c r="G879" s="51">
        <v>14.49</v>
      </c>
      <c r="H879" s="52">
        <v>1</v>
      </c>
      <c r="I879" s="91">
        <v>14.49</v>
      </c>
      <c r="J879" s="77">
        <v>646.32000000000005</v>
      </c>
      <c r="K879" s="86">
        <v>1.012</v>
      </c>
      <c r="L879" s="84">
        <v>9477.56</v>
      </c>
      <c r="M879" s="87">
        <v>9.5</v>
      </c>
      <c r="N879" s="78">
        <v>90036.82</v>
      </c>
      <c r="EZ879" s="47"/>
      <c r="FA879" s="56" t="s">
        <v>146</v>
      </c>
      <c r="FB879" s="56" t="s">
        <v>0</v>
      </c>
      <c r="FC879" s="56" t="s">
        <v>0</v>
      </c>
      <c r="FG879" s="56"/>
      <c r="FJ879" s="94"/>
      <c r="FK879" s="56"/>
    </row>
    <row r="880" spans="1:167" s="7" customFormat="1" ht="14.4" x14ac:dyDescent="0.3">
      <c r="A880" s="70"/>
      <c r="B880" s="88"/>
      <c r="C880" s="256" t="s">
        <v>148</v>
      </c>
      <c r="D880" s="256"/>
      <c r="E880" s="256"/>
      <c r="F880" s="256"/>
      <c r="G880" s="256"/>
      <c r="H880" s="256"/>
      <c r="I880" s="256"/>
      <c r="J880" s="256"/>
      <c r="K880" s="256"/>
      <c r="L880" s="256"/>
      <c r="M880" s="256"/>
      <c r="N880" s="263"/>
      <c r="EZ880" s="47"/>
      <c r="FA880" s="56"/>
      <c r="FB880" s="56"/>
      <c r="FC880" s="56"/>
      <c r="FG880" s="56"/>
      <c r="FH880" s="64" t="s">
        <v>148</v>
      </c>
      <c r="FJ880" s="94"/>
      <c r="FK880" s="56"/>
    </row>
    <row r="881" spans="1:167" s="7" customFormat="1" ht="14.4" x14ac:dyDescent="0.3">
      <c r="A881" s="89"/>
      <c r="B881" s="58"/>
      <c r="C881" s="264" t="s">
        <v>149</v>
      </c>
      <c r="D881" s="264"/>
      <c r="E881" s="264"/>
      <c r="F881" s="264"/>
      <c r="G881" s="264"/>
      <c r="H881" s="264"/>
      <c r="I881" s="264"/>
      <c r="J881" s="264"/>
      <c r="K881" s="264"/>
      <c r="L881" s="264"/>
      <c r="M881" s="264"/>
      <c r="N881" s="265"/>
      <c r="EZ881" s="47"/>
      <c r="FA881" s="56"/>
      <c r="FB881" s="56"/>
      <c r="FC881" s="56"/>
      <c r="FG881" s="56"/>
      <c r="FI881" s="64" t="s">
        <v>149</v>
      </c>
      <c r="FJ881" s="94"/>
      <c r="FK881" s="56"/>
    </row>
    <row r="882" spans="1:167" s="7" customFormat="1" ht="14.4" x14ac:dyDescent="0.3">
      <c r="A882" s="75"/>
      <c r="B882" s="76"/>
      <c r="C882" s="258" t="s">
        <v>114</v>
      </c>
      <c r="D882" s="258"/>
      <c r="E882" s="258"/>
      <c r="F882" s="50"/>
      <c r="G882" s="51"/>
      <c r="H882" s="51"/>
      <c r="I882" s="51"/>
      <c r="J882" s="54"/>
      <c r="K882" s="51"/>
      <c r="L882" s="84">
        <v>9477.56</v>
      </c>
      <c r="M882" s="72"/>
      <c r="N882" s="78">
        <v>90036.82</v>
      </c>
      <c r="EZ882" s="47"/>
      <c r="FA882" s="56"/>
      <c r="FB882" s="56"/>
      <c r="FC882" s="56"/>
      <c r="FG882" s="56" t="s">
        <v>114</v>
      </c>
      <c r="FJ882" s="94"/>
      <c r="FK882" s="56"/>
    </row>
    <row r="883" spans="1:167" s="7" customFormat="1" ht="40.799999999999997" x14ac:dyDescent="0.3">
      <c r="A883" s="48" t="s">
        <v>366</v>
      </c>
      <c r="B883" s="49" t="s">
        <v>275</v>
      </c>
      <c r="C883" s="258" t="s">
        <v>276</v>
      </c>
      <c r="D883" s="258"/>
      <c r="E883" s="258"/>
      <c r="F883" s="50" t="s">
        <v>210</v>
      </c>
      <c r="G883" s="51">
        <v>1</v>
      </c>
      <c r="H883" s="52">
        <v>1</v>
      </c>
      <c r="I883" s="52">
        <v>1</v>
      </c>
      <c r="J883" s="54"/>
      <c r="K883" s="51"/>
      <c r="L883" s="54"/>
      <c r="M883" s="51"/>
      <c r="N883" s="55"/>
      <c r="EZ883" s="47"/>
      <c r="FA883" s="56" t="s">
        <v>276</v>
      </c>
      <c r="FB883" s="56" t="s">
        <v>0</v>
      </c>
      <c r="FC883" s="56" t="s">
        <v>0</v>
      </c>
      <c r="FG883" s="56"/>
      <c r="FJ883" s="94"/>
      <c r="FK883" s="56"/>
    </row>
    <row r="884" spans="1:167" s="7" customFormat="1" ht="14.4" x14ac:dyDescent="0.3">
      <c r="A884" s="57"/>
      <c r="B884" s="58" t="s">
        <v>18</v>
      </c>
      <c r="C884" s="256" t="s">
        <v>104</v>
      </c>
      <c r="D884" s="256"/>
      <c r="E884" s="256"/>
      <c r="F884" s="59"/>
      <c r="G884" s="60"/>
      <c r="H884" s="60"/>
      <c r="I884" s="60"/>
      <c r="J884" s="61">
        <v>316.8</v>
      </c>
      <c r="K884" s="60"/>
      <c r="L884" s="61">
        <v>316.8</v>
      </c>
      <c r="M884" s="62">
        <v>52.21</v>
      </c>
      <c r="N884" s="63">
        <v>16540.13</v>
      </c>
      <c r="EZ884" s="47"/>
      <c r="FA884" s="56"/>
      <c r="FB884" s="56"/>
      <c r="FC884" s="56"/>
      <c r="FD884" s="64" t="s">
        <v>104</v>
      </c>
      <c r="FG884" s="56"/>
      <c r="FJ884" s="94"/>
      <c r="FK884" s="56"/>
    </row>
    <row r="885" spans="1:167" s="7" customFormat="1" ht="14.4" x14ac:dyDescent="0.3">
      <c r="A885" s="57"/>
      <c r="B885" s="58" t="s">
        <v>115</v>
      </c>
      <c r="C885" s="256" t="s">
        <v>119</v>
      </c>
      <c r="D885" s="256"/>
      <c r="E885" s="256"/>
      <c r="F885" s="59"/>
      <c r="G885" s="60"/>
      <c r="H885" s="60"/>
      <c r="I885" s="60"/>
      <c r="J885" s="79">
        <v>8602.08</v>
      </c>
      <c r="K885" s="60"/>
      <c r="L885" s="79">
        <v>8602.08</v>
      </c>
      <c r="M885" s="62">
        <v>15.71</v>
      </c>
      <c r="N885" s="63">
        <v>135138.68</v>
      </c>
      <c r="EZ885" s="47"/>
      <c r="FA885" s="56"/>
      <c r="FB885" s="56"/>
      <c r="FC885" s="56"/>
      <c r="FD885" s="64" t="s">
        <v>119</v>
      </c>
      <c r="FG885" s="56"/>
      <c r="FJ885" s="94"/>
      <c r="FK885" s="56"/>
    </row>
    <row r="886" spans="1:167" s="7" customFormat="1" ht="14.4" x14ac:dyDescent="0.3">
      <c r="A886" s="57"/>
      <c r="B886" s="58" t="s">
        <v>13</v>
      </c>
      <c r="C886" s="256" t="s">
        <v>120</v>
      </c>
      <c r="D886" s="256"/>
      <c r="E886" s="256"/>
      <c r="F886" s="59"/>
      <c r="G886" s="60"/>
      <c r="H886" s="60"/>
      <c r="I886" s="60"/>
      <c r="J886" s="61">
        <v>328.35</v>
      </c>
      <c r="K886" s="60"/>
      <c r="L886" s="61">
        <v>328.35</v>
      </c>
      <c r="M886" s="62">
        <v>52.21</v>
      </c>
      <c r="N886" s="63">
        <v>17143.150000000001</v>
      </c>
      <c r="EZ886" s="47"/>
      <c r="FA886" s="56"/>
      <c r="FB886" s="56"/>
      <c r="FC886" s="56"/>
      <c r="FD886" s="64" t="s">
        <v>120</v>
      </c>
      <c r="FG886" s="56"/>
      <c r="FJ886" s="94"/>
      <c r="FK886" s="56"/>
    </row>
    <row r="887" spans="1:167" s="7" customFormat="1" ht="14.4" x14ac:dyDescent="0.3">
      <c r="A887" s="65"/>
      <c r="B887" s="58"/>
      <c r="C887" s="256" t="s">
        <v>105</v>
      </c>
      <c r="D887" s="256"/>
      <c r="E887" s="256"/>
      <c r="F887" s="59" t="s">
        <v>106</v>
      </c>
      <c r="G887" s="62">
        <v>34.51</v>
      </c>
      <c r="H887" s="60"/>
      <c r="I887" s="62">
        <v>34.51</v>
      </c>
      <c r="J887" s="68"/>
      <c r="K887" s="60"/>
      <c r="L887" s="68"/>
      <c r="M887" s="60"/>
      <c r="N887" s="69"/>
      <c r="EZ887" s="47"/>
      <c r="FA887" s="56"/>
      <c r="FB887" s="56"/>
      <c r="FC887" s="56"/>
      <c r="FE887" s="64" t="s">
        <v>105</v>
      </c>
      <c r="FG887" s="56"/>
      <c r="FJ887" s="94"/>
      <c r="FK887" s="56"/>
    </row>
    <row r="888" spans="1:167" s="7" customFormat="1" ht="14.4" x14ac:dyDescent="0.3">
      <c r="A888" s="65"/>
      <c r="B888" s="58"/>
      <c r="C888" s="256" t="s">
        <v>121</v>
      </c>
      <c r="D888" s="256"/>
      <c r="E888" s="256"/>
      <c r="F888" s="59" t="s">
        <v>106</v>
      </c>
      <c r="G888" s="62">
        <v>25.66</v>
      </c>
      <c r="H888" s="60"/>
      <c r="I888" s="62">
        <v>25.66</v>
      </c>
      <c r="J888" s="68"/>
      <c r="K888" s="60"/>
      <c r="L888" s="68"/>
      <c r="M888" s="60"/>
      <c r="N888" s="69"/>
      <c r="EZ888" s="47"/>
      <c r="FA888" s="56"/>
      <c r="FB888" s="56"/>
      <c r="FC888" s="56"/>
      <c r="FE888" s="64" t="s">
        <v>121</v>
      </c>
      <c r="FG888" s="56"/>
      <c r="FJ888" s="94"/>
      <c r="FK888" s="56"/>
    </row>
    <row r="889" spans="1:167" s="7" customFormat="1" ht="14.4" x14ac:dyDescent="0.3">
      <c r="A889" s="70"/>
      <c r="B889" s="58"/>
      <c r="C889" s="262" t="s">
        <v>107</v>
      </c>
      <c r="D889" s="262"/>
      <c r="E889" s="262"/>
      <c r="F889" s="71"/>
      <c r="G889" s="72"/>
      <c r="H889" s="72"/>
      <c r="I889" s="72"/>
      <c r="J889" s="83">
        <v>8918.8799999999992</v>
      </c>
      <c r="K889" s="72"/>
      <c r="L889" s="83">
        <v>8918.8799999999992</v>
      </c>
      <c r="M889" s="72"/>
      <c r="N889" s="74">
        <v>151678.81</v>
      </c>
      <c r="EZ889" s="47"/>
      <c r="FA889" s="56"/>
      <c r="FB889" s="56"/>
      <c r="FC889" s="56"/>
      <c r="FF889" s="64" t="s">
        <v>107</v>
      </c>
      <c r="FG889" s="56"/>
      <c r="FJ889" s="94"/>
      <c r="FK889" s="56"/>
    </row>
    <row r="890" spans="1:167" s="7" customFormat="1" ht="14.4" x14ac:dyDescent="0.3">
      <c r="A890" s="65"/>
      <c r="B890" s="58"/>
      <c r="C890" s="256" t="s">
        <v>108</v>
      </c>
      <c r="D890" s="256"/>
      <c r="E890" s="256"/>
      <c r="F890" s="59"/>
      <c r="G890" s="60"/>
      <c r="H890" s="60"/>
      <c r="I890" s="60"/>
      <c r="J890" s="68"/>
      <c r="K890" s="60"/>
      <c r="L890" s="61">
        <v>645.15</v>
      </c>
      <c r="M890" s="60"/>
      <c r="N890" s="63">
        <v>33683.279999999999</v>
      </c>
      <c r="EZ890" s="47"/>
      <c r="FA890" s="56"/>
      <c r="FB890" s="56"/>
      <c r="FC890" s="56"/>
      <c r="FE890" s="64" t="s">
        <v>108</v>
      </c>
      <c r="FG890" s="56"/>
      <c r="FJ890" s="94"/>
      <c r="FK890" s="56"/>
    </row>
    <row r="891" spans="1:167" s="7" customFormat="1" ht="20.399999999999999" x14ac:dyDescent="0.3">
      <c r="A891" s="65"/>
      <c r="B891" s="58" t="s">
        <v>122</v>
      </c>
      <c r="C891" s="256" t="s">
        <v>123</v>
      </c>
      <c r="D891" s="256"/>
      <c r="E891" s="256"/>
      <c r="F891" s="59" t="s">
        <v>111</v>
      </c>
      <c r="G891" s="66">
        <v>109</v>
      </c>
      <c r="H891" s="60"/>
      <c r="I891" s="66">
        <v>109</v>
      </c>
      <c r="J891" s="68"/>
      <c r="K891" s="60"/>
      <c r="L891" s="61">
        <v>703.21</v>
      </c>
      <c r="M891" s="60"/>
      <c r="N891" s="63">
        <v>36714.78</v>
      </c>
      <c r="EZ891" s="47"/>
      <c r="FA891" s="56"/>
      <c r="FB891" s="56"/>
      <c r="FC891" s="56"/>
      <c r="FE891" s="64" t="s">
        <v>123</v>
      </c>
      <c r="FG891" s="56"/>
      <c r="FJ891" s="94"/>
      <c r="FK891" s="56"/>
    </row>
    <row r="892" spans="1:167" s="7" customFormat="1" ht="40.799999999999997" x14ac:dyDescent="0.3">
      <c r="A892" s="65"/>
      <c r="B892" s="58" t="s">
        <v>124</v>
      </c>
      <c r="C892" s="256" t="s">
        <v>125</v>
      </c>
      <c r="D892" s="256"/>
      <c r="E892" s="256"/>
      <c r="F892" s="59" t="s">
        <v>111</v>
      </c>
      <c r="G892" s="66">
        <v>65</v>
      </c>
      <c r="H892" s="62">
        <v>0.85</v>
      </c>
      <c r="I892" s="62">
        <v>55.25</v>
      </c>
      <c r="J892" s="68"/>
      <c r="K892" s="60"/>
      <c r="L892" s="61">
        <v>356.45</v>
      </c>
      <c r="M892" s="60"/>
      <c r="N892" s="63">
        <v>18610.009999999998</v>
      </c>
      <c r="EZ892" s="47"/>
      <c r="FA892" s="56"/>
      <c r="FB892" s="56"/>
      <c r="FC892" s="56"/>
      <c r="FE892" s="64" t="s">
        <v>125</v>
      </c>
      <c r="FG892" s="56"/>
      <c r="FJ892" s="94"/>
      <c r="FK892" s="56"/>
    </row>
    <row r="893" spans="1:167" s="7" customFormat="1" ht="14.4" x14ac:dyDescent="0.3">
      <c r="A893" s="75"/>
      <c r="B893" s="76"/>
      <c r="C893" s="258" t="s">
        <v>114</v>
      </c>
      <c r="D893" s="258"/>
      <c r="E893" s="258"/>
      <c r="F893" s="50"/>
      <c r="G893" s="51"/>
      <c r="H893" s="51"/>
      <c r="I893" s="51"/>
      <c r="J893" s="54"/>
      <c r="K893" s="51"/>
      <c r="L893" s="84">
        <v>9978.5400000000009</v>
      </c>
      <c r="M893" s="72"/>
      <c r="N893" s="78">
        <v>207003.6</v>
      </c>
      <c r="EZ893" s="47"/>
      <c r="FA893" s="56"/>
      <c r="FB893" s="56"/>
      <c r="FC893" s="56"/>
      <c r="FG893" s="56" t="s">
        <v>114</v>
      </c>
      <c r="FJ893" s="94"/>
      <c r="FK893" s="56"/>
    </row>
    <row r="894" spans="1:167" s="7" customFormat="1" ht="20.399999999999999" x14ac:dyDescent="0.3">
      <c r="A894" s="48" t="s">
        <v>367</v>
      </c>
      <c r="B894" s="49" t="s">
        <v>157</v>
      </c>
      <c r="C894" s="258" t="s">
        <v>3</v>
      </c>
      <c r="D894" s="258"/>
      <c r="E894" s="258"/>
      <c r="F894" s="50" t="s">
        <v>4</v>
      </c>
      <c r="G894" s="51">
        <v>1</v>
      </c>
      <c r="H894" s="52">
        <v>1</v>
      </c>
      <c r="I894" s="52">
        <v>1</v>
      </c>
      <c r="J894" s="84">
        <v>168421.05</v>
      </c>
      <c r="K894" s="90">
        <v>1.04236</v>
      </c>
      <c r="L894" s="84">
        <v>175555.37</v>
      </c>
      <c r="M894" s="87">
        <v>9.5</v>
      </c>
      <c r="N894" s="78">
        <v>1667776.02</v>
      </c>
      <c r="EZ894" s="47"/>
      <c r="FA894" s="56" t="s">
        <v>3</v>
      </c>
      <c r="FB894" s="56" t="s">
        <v>0</v>
      </c>
      <c r="FC894" s="56" t="s">
        <v>0</v>
      </c>
      <c r="FG894" s="56"/>
      <c r="FJ894" s="94"/>
      <c r="FK894" s="56"/>
    </row>
    <row r="895" spans="1:167" s="7" customFormat="1" ht="14.4" x14ac:dyDescent="0.3">
      <c r="A895" s="70"/>
      <c r="B895" s="88"/>
      <c r="C895" s="256" t="s">
        <v>278</v>
      </c>
      <c r="D895" s="256"/>
      <c r="E895" s="256"/>
      <c r="F895" s="256"/>
      <c r="G895" s="256"/>
      <c r="H895" s="256"/>
      <c r="I895" s="256"/>
      <c r="J895" s="256"/>
      <c r="K895" s="256"/>
      <c r="L895" s="256"/>
      <c r="M895" s="256"/>
      <c r="N895" s="263"/>
      <c r="EZ895" s="47"/>
      <c r="FA895" s="56"/>
      <c r="FB895" s="56"/>
      <c r="FC895" s="56"/>
      <c r="FG895" s="56"/>
      <c r="FH895" s="64" t="s">
        <v>278</v>
      </c>
      <c r="FJ895" s="94"/>
      <c r="FK895" s="56"/>
    </row>
    <row r="896" spans="1:167" s="7" customFormat="1" ht="14.4" x14ac:dyDescent="0.3">
      <c r="A896" s="89"/>
      <c r="B896" s="58"/>
      <c r="C896" s="264" t="s">
        <v>159</v>
      </c>
      <c r="D896" s="264"/>
      <c r="E896" s="264"/>
      <c r="F896" s="264"/>
      <c r="G896" s="264"/>
      <c r="H896" s="264"/>
      <c r="I896" s="264"/>
      <c r="J896" s="264"/>
      <c r="K896" s="264"/>
      <c r="L896" s="264"/>
      <c r="M896" s="264"/>
      <c r="N896" s="265"/>
      <c r="EZ896" s="47"/>
      <c r="FA896" s="56"/>
      <c r="FB896" s="56"/>
      <c r="FC896" s="56"/>
      <c r="FG896" s="56"/>
      <c r="FI896" s="64" t="s">
        <v>159</v>
      </c>
      <c r="FJ896" s="94"/>
      <c r="FK896" s="56"/>
    </row>
    <row r="897" spans="1:167" s="7" customFormat="1" ht="14.4" x14ac:dyDescent="0.3">
      <c r="A897" s="89"/>
      <c r="B897" s="58"/>
      <c r="C897" s="264" t="s">
        <v>149</v>
      </c>
      <c r="D897" s="264"/>
      <c r="E897" s="264"/>
      <c r="F897" s="264"/>
      <c r="G897" s="264"/>
      <c r="H897" s="264"/>
      <c r="I897" s="264"/>
      <c r="J897" s="264"/>
      <c r="K897" s="264"/>
      <c r="L897" s="264"/>
      <c r="M897" s="264"/>
      <c r="N897" s="265"/>
      <c r="EZ897" s="47"/>
      <c r="FA897" s="56"/>
      <c r="FB897" s="56"/>
      <c r="FC897" s="56"/>
      <c r="FG897" s="56"/>
      <c r="FI897" s="64" t="s">
        <v>149</v>
      </c>
      <c r="FJ897" s="94"/>
      <c r="FK897" s="56"/>
    </row>
    <row r="898" spans="1:167" s="7" customFormat="1" ht="14.4" x14ac:dyDescent="0.3">
      <c r="A898" s="75"/>
      <c r="B898" s="76"/>
      <c r="C898" s="258" t="s">
        <v>114</v>
      </c>
      <c r="D898" s="258"/>
      <c r="E898" s="258"/>
      <c r="F898" s="50"/>
      <c r="G898" s="51"/>
      <c r="H898" s="51"/>
      <c r="I898" s="51"/>
      <c r="J898" s="54"/>
      <c r="K898" s="51"/>
      <c r="L898" s="84">
        <v>175555.37</v>
      </c>
      <c r="M898" s="72"/>
      <c r="N898" s="78">
        <v>1667776.02</v>
      </c>
      <c r="EZ898" s="47"/>
      <c r="FA898" s="56"/>
      <c r="FB898" s="56"/>
      <c r="FC898" s="56"/>
      <c r="FG898" s="56" t="s">
        <v>114</v>
      </c>
      <c r="FJ898" s="94"/>
      <c r="FK898" s="56"/>
    </row>
    <row r="899" spans="1:167" s="7" customFormat="1" ht="20.399999999999999" x14ac:dyDescent="0.3">
      <c r="A899" s="48" t="s">
        <v>368</v>
      </c>
      <c r="B899" s="49" t="s">
        <v>157</v>
      </c>
      <c r="C899" s="258" t="s">
        <v>23</v>
      </c>
      <c r="D899" s="258"/>
      <c r="E899" s="258"/>
      <c r="F899" s="50" t="s">
        <v>4</v>
      </c>
      <c r="G899" s="51">
        <v>1</v>
      </c>
      <c r="H899" s="52">
        <v>1</v>
      </c>
      <c r="I899" s="52">
        <v>1</v>
      </c>
      <c r="J899" s="84">
        <v>363157.89</v>
      </c>
      <c r="K899" s="90">
        <v>1.04236</v>
      </c>
      <c r="L899" s="84">
        <v>378541.26</v>
      </c>
      <c r="M899" s="87">
        <v>9.5</v>
      </c>
      <c r="N899" s="78">
        <v>3596141.97</v>
      </c>
      <c r="EZ899" s="47"/>
      <c r="FA899" s="56" t="s">
        <v>23</v>
      </c>
      <c r="FB899" s="56" t="s">
        <v>0</v>
      </c>
      <c r="FC899" s="56" t="s">
        <v>0</v>
      </c>
      <c r="FG899" s="56"/>
      <c r="FJ899" s="94"/>
      <c r="FK899" s="56"/>
    </row>
    <row r="900" spans="1:167" s="7" customFormat="1" ht="14.4" x14ac:dyDescent="0.3">
      <c r="A900" s="70"/>
      <c r="B900" s="88"/>
      <c r="C900" s="256" t="s">
        <v>280</v>
      </c>
      <c r="D900" s="256"/>
      <c r="E900" s="256"/>
      <c r="F900" s="256"/>
      <c r="G900" s="256"/>
      <c r="H900" s="256"/>
      <c r="I900" s="256"/>
      <c r="J900" s="256"/>
      <c r="K900" s="256"/>
      <c r="L900" s="256"/>
      <c r="M900" s="256"/>
      <c r="N900" s="263"/>
      <c r="EZ900" s="47"/>
      <c r="FA900" s="56"/>
      <c r="FB900" s="56"/>
      <c r="FC900" s="56"/>
      <c r="FG900" s="56"/>
      <c r="FH900" s="64" t="s">
        <v>280</v>
      </c>
      <c r="FJ900" s="94"/>
      <c r="FK900" s="56"/>
    </row>
    <row r="901" spans="1:167" s="7" customFormat="1" ht="14.4" x14ac:dyDescent="0.3">
      <c r="A901" s="89"/>
      <c r="B901" s="58"/>
      <c r="C901" s="264" t="s">
        <v>159</v>
      </c>
      <c r="D901" s="264"/>
      <c r="E901" s="264"/>
      <c r="F901" s="264"/>
      <c r="G901" s="264"/>
      <c r="H901" s="264"/>
      <c r="I901" s="264"/>
      <c r="J901" s="264"/>
      <c r="K901" s="264"/>
      <c r="L901" s="264"/>
      <c r="M901" s="264"/>
      <c r="N901" s="265"/>
      <c r="EZ901" s="47"/>
      <c r="FA901" s="56"/>
      <c r="FB901" s="56"/>
      <c r="FC901" s="56"/>
      <c r="FG901" s="56"/>
      <c r="FI901" s="64" t="s">
        <v>159</v>
      </c>
      <c r="FJ901" s="94"/>
      <c r="FK901" s="56"/>
    </row>
    <row r="902" spans="1:167" s="7" customFormat="1" ht="14.4" x14ac:dyDescent="0.3">
      <c r="A902" s="89"/>
      <c r="B902" s="58"/>
      <c r="C902" s="264" t="s">
        <v>149</v>
      </c>
      <c r="D902" s="264"/>
      <c r="E902" s="264"/>
      <c r="F902" s="264"/>
      <c r="G902" s="264"/>
      <c r="H902" s="264"/>
      <c r="I902" s="264"/>
      <c r="J902" s="264"/>
      <c r="K902" s="264"/>
      <c r="L902" s="264"/>
      <c r="M902" s="264"/>
      <c r="N902" s="265"/>
      <c r="EZ902" s="47"/>
      <c r="FA902" s="56"/>
      <c r="FB902" s="56"/>
      <c r="FC902" s="56"/>
      <c r="FG902" s="56"/>
      <c r="FI902" s="64" t="s">
        <v>149</v>
      </c>
      <c r="FJ902" s="94"/>
      <c r="FK902" s="56"/>
    </row>
    <row r="903" spans="1:167" s="7" customFormat="1" ht="14.4" x14ac:dyDescent="0.3">
      <c r="A903" s="75"/>
      <c r="B903" s="76"/>
      <c r="C903" s="258" t="s">
        <v>114</v>
      </c>
      <c r="D903" s="258"/>
      <c r="E903" s="258"/>
      <c r="F903" s="50"/>
      <c r="G903" s="51"/>
      <c r="H903" s="51"/>
      <c r="I903" s="51"/>
      <c r="J903" s="54"/>
      <c r="K903" s="51"/>
      <c r="L903" s="84">
        <v>378541.26</v>
      </c>
      <c r="M903" s="72"/>
      <c r="N903" s="78">
        <v>3596141.97</v>
      </c>
      <c r="EZ903" s="47"/>
      <c r="FA903" s="56"/>
      <c r="FB903" s="56"/>
      <c r="FC903" s="56"/>
      <c r="FG903" s="56" t="s">
        <v>114</v>
      </c>
      <c r="FJ903" s="94"/>
      <c r="FK903" s="56"/>
    </row>
    <row r="904" spans="1:167" s="7" customFormat="1" ht="40.799999999999997" x14ac:dyDescent="0.3">
      <c r="A904" s="48" t="s">
        <v>369</v>
      </c>
      <c r="B904" s="49" t="s">
        <v>282</v>
      </c>
      <c r="C904" s="258" t="s">
        <v>283</v>
      </c>
      <c r="D904" s="258"/>
      <c r="E904" s="258"/>
      <c r="F904" s="50" t="s">
        <v>6</v>
      </c>
      <c r="G904" s="51">
        <v>1</v>
      </c>
      <c r="H904" s="52">
        <v>1</v>
      </c>
      <c r="I904" s="52">
        <v>1</v>
      </c>
      <c r="J904" s="54"/>
      <c r="K904" s="51"/>
      <c r="L904" s="54"/>
      <c r="M904" s="51"/>
      <c r="N904" s="55"/>
      <c r="EZ904" s="47"/>
      <c r="FA904" s="56" t="s">
        <v>283</v>
      </c>
      <c r="FB904" s="56" t="s">
        <v>0</v>
      </c>
      <c r="FC904" s="56" t="s">
        <v>0</v>
      </c>
      <c r="FG904" s="56"/>
      <c r="FJ904" s="94"/>
      <c r="FK904" s="56"/>
    </row>
    <row r="905" spans="1:167" s="7" customFormat="1" ht="14.4" x14ac:dyDescent="0.3">
      <c r="A905" s="57"/>
      <c r="B905" s="58" t="s">
        <v>18</v>
      </c>
      <c r="C905" s="256" t="s">
        <v>104</v>
      </c>
      <c r="D905" s="256"/>
      <c r="E905" s="256"/>
      <c r="F905" s="59"/>
      <c r="G905" s="60"/>
      <c r="H905" s="60"/>
      <c r="I905" s="60"/>
      <c r="J905" s="61">
        <v>251.92</v>
      </c>
      <c r="K905" s="60"/>
      <c r="L905" s="61">
        <v>251.92</v>
      </c>
      <c r="M905" s="62">
        <v>52.21</v>
      </c>
      <c r="N905" s="63">
        <v>13152.74</v>
      </c>
      <c r="EZ905" s="47"/>
      <c r="FA905" s="56"/>
      <c r="FB905" s="56"/>
      <c r="FC905" s="56"/>
      <c r="FD905" s="64" t="s">
        <v>104</v>
      </c>
      <c r="FG905" s="56"/>
      <c r="FJ905" s="94"/>
      <c r="FK905" s="56"/>
    </row>
    <row r="906" spans="1:167" s="7" customFormat="1" ht="14.4" x14ac:dyDescent="0.3">
      <c r="A906" s="57"/>
      <c r="B906" s="58" t="s">
        <v>115</v>
      </c>
      <c r="C906" s="256" t="s">
        <v>119</v>
      </c>
      <c r="D906" s="256"/>
      <c r="E906" s="256"/>
      <c r="F906" s="59"/>
      <c r="G906" s="60"/>
      <c r="H906" s="60"/>
      <c r="I906" s="60"/>
      <c r="J906" s="61">
        <v>120.78</v>
      </c>
      <c r="K906" s="60"/>
      <c r="L906" s="61">
        <v>120.78</v>
      </c>
      <c r="M906" s="62">
        <v>15.71</v>
      </c>
      <c r="N906" s="63">
        <v>1897.45</v>
      </c>
      <c r="EZ906" s="47"/>
      <c r="FA906" s="56"/>
      <c r="FB906" s="56"/>
      <c r="FC906" s="56"/>
      <c r="FD906" s="64" t="s">
        <v>119</v>
      </c>
      <c r="FG906" s="56"/>
      <c r="FJ906" s="94"/>
      <c r="FK906" s="56"/>
    </row>
    <row r="907" spans="1:167" s="7" customFormat="1" ht="14.4" x14ac:dyDescent="0.3">
      <c r="A907" s="57"/>
      <c r="B907" s="58" t="s">
        <v>13</v>
      </c>
      <c r="C907" s="256" t="s">
        <v>120</v>
      </c>
      <c r="D907" s="256"/>
      <c r="E907" s="256"/>
      <c r="F907" s="59"/>
      <c r="G907" s="60"/>
      <c r="H907" s="60"/>
      <c r="I907" s="60"/>
      <c r="J907" s="61">
        <v>11.98</v>
      </c>
      <c r="K907" s="60"/>
      <c r="L907" s="61">
        <v>11.98</v>
      </c>
      <c r="M907" s="62">
        <v>52.21</v>
      </c>
      <c r="N907" s="85">
        <v>625.48</v>
      </c>
      <c r="EZ907" s="47"/>
      <c r="FA907" s="56"/>
      <c r="FB907" s="56"/>
      <c r="FC907" s="56"/>
      <c r="FD907" s="64" t="s">
        <v>120</v>
      </c>
      <c r="FG907" s="56"/>
      <c r="FJ907" s="94"/>
      <c r="FK907" s="56"/>
    </row>
    <row r="908" spans="1:167" s="7" customFormat="1" ht="14.4" x14ac:dyDescent="0.3">
      <c r="A908" s="57"/>
      <c r="B908" s="58" t="s">
        <v>16</v>
      </c>
      <c r="C908" s="256" t="s">
        <v>140</v>
      </c>
      <c r="D908" s="256"/>
      <c r="E908" s="256"/>
      <c r="F908" s="59"/>
      <c r="G908" s="60"/>
      <c r="H908" s="60"/>
      <c r="I908" s="60"/>
      <c r="J908" s="61">
        <v>812.09</v>
      </c>
      <c r="K908" s="60"/>
      <c r="L908" s="61">
        <v>812.09</v>
      </c>
      <c r="M908" s="80">
        <v>9.5</v>
      </c>
      <c r="N908" s="63">
        <v>7714.86</v>
      </c>
      <c r="EZ908" s="47"/>
      <c r="FA908" s="56"/>
      <c r="FB908" s="56"/>
      <c r="FC908" s="56"/>
      <c r="FD908" s="64" t="s">
        <v>140</v>
      </c>
      <c r="FG908" s="56"/>
      <c r="FJ908" s="94"/>
      <c r="FK908" s="56"/>
    </row>
    <row r="909" spans="1:167" s="7" customFormat="1" ht="14.4" x14ac:dyDescent="0.3">
      <c r="A909" s="65"/>
      <c r="B909" s="58"/>
      <c r="C909" s="256" t="s">
        <v>105</v>
      </c>
      <c r="D909" s="256"/>
      <c r="E909" s="256"/>
      <c r="F909" s="59" t="s">
        <v>106</v>
      </c>
      <c r="G909" s="80">
        <v>26.8</v>
      </c>
      <c r="H909" s="60"/>
      <c r="I909" s="80">
        <v>26.8</v>
      </c>
      <c r="J909" s="68"/>
      <c r="K909" s="60"/>
      <c r="L909" s="68"/>
      <c r="M909" s="60"/>
      <c r="N909" s="69"/>
      <c r="EZ909" s="47"/>
      <c r="FA909" s="56"/>
      <c r="FB909" s="56"/>
      <c r="FC909" s="56"/>
      <c r="FE909" s="64" t="s">
        <v>105</v>
      </c>
      <c r="FG909" s="56"/>
      <c r="FJ909" s="94"/>
      <c r="FK909" s="56"/>
    </row>
    <row r="910" spans="1:167" s="7" customFormat="1" ht="14.4" x14ac:dyDescent="0.3">
      <c r="A910" s="65"/>
      <c r="B910" s="58"/>
      <c r="C910" s="256" t="s">
        <v>121</v>
      </c>
      <c r="D910" s="256"/>
      <c r="E910" s="256"/>
      <c r="F910" s="59" t="s">
        <v>106</v>
      </c>
      <c r="G910" s="62">
        <v>0.92</v>
      </c>
      <c r="H910" s="60"/>
      <c r="I910" s="62">
        <v>0.92</v>
      </c>
      <c r="J910" s="68"/>
      <c r="K910" s="60"/>
      <c r="L910" s="68"/>
      <c r="M910" s="60"/>
      <c r="N910" s="69"/>
      <c r="EZ910" s="47"/>
      <c r="FA910" s="56"/>
      <c r="FB910" s="56"/>
      <c r="FC910" s="56"/>
      <c r="FE910" s="64" t="s">
        <v>121</v>
      </c>
      <c r="FG910" s="56"/>
      <c r="FJ910" s="94"/>
      <c r="FK910" s="56"/>
    </row>
    <row r="911" spans="1:167" s="7" customFormat="1" ht="14.4" x14ac:dyDescent="0.3">
      <c r="A911" s="70"/>
      <c r="B911" s="58"/>
      <c r="C911" s="262" t="s">
        <v>107</v>
      </c>
      <c r="D911" s="262"/>
      <c r="E911" s="262"/>
      <c r="F911" s="71"/>
      <c r="G911" s="72"/>
      <c r="H911" s="72"/>
      <c r="I911" s="72"/>
      <c r="J911" s="83">
        <v>1184.79</v>
      </c>
      <c r="K911" s="72"/>
      <c r="L911" s="83">
        <v>1184.79</v>
      </c>
      <c r="M911" s="72"/>
      <c r="N911" s="74">
        <v>22765.05</v>
      </c>
      <c r="EZ911" s="47"/>
      <c r="FA911" s="56"/>
      <c r="FB911" s="56"/>
      <c r="FC911" s="56"/>
      <c r="FF911" s="64" t="s">
        <v>107</v>
      </c>
      <c r="FG911" s="56"/>
      <c r="FJ911" s="94"/>
      <c r="FK911" s="56"/>
    </row>
    <row r="912" spans="1:167" s="7" customFormat="1" ht="14.4" x14ac:dyDescent="0.3">
      <c r="A912" s="65"/>
      <c r="B912" s="58"/>
      <c r="C912" s="256" t="s">
        <v>108</v>
      </c>
      <c r="D912" s="256"/>
      <c r="E912" s="256"/>
      <c r="F912" s="59"/>
      <c r="G912" s="60"/>
      <c r="H912" s="60"/>
      <c r="I912" s="60"/>
      <c r="J912" s="68"/>
      <c r="K912" s="60"/>
      <c r="L912" s="61">
        <v>263.89999999999998</v>
      </c>
      <c r="M912" s="60"/>
      <c r="N912" s="63">
        <v>13778.22</v>
      </c>
      <c r="EZ912" s="47"/>
      <c r="FA912" s="56"/>
      <c r="FB912" s="56"/>
      <c r="FC912" s="56"/>
      <c r="FE912" s="64" t="s">
        <v>108</v>
      </c>
      <c r="FG912" s="56"/>
      <c r="FJ912" s="94"/>
      <c r="FK912" s="56"/>
    </row>
    <row r="913" spans="1:167" s="7" customFormat="1" ht="14.4" x14ac:dyDescent="0.3">
      <c r="A913" s="65"/>
      <c r="B913" s="58" t="s">
        <v>284</v>
      </c>
      <c r="C913" s="256" t="s">
        <v>285</v>
      </c>
      <c r="D913" s="256"/>
      <c r="E913" s="256"/>
      <c r="F913" s="59" t="s">
        <v>111</v>
      </c>
      <c r="G913" s="66">
        <v>92</v>
      </c>
      <c r="H913" s="60"/>
      <c r="I913" s="66">
        <v>92</v>
      </c>
      <c r="J913" s="68"/>
      <c r="K913" s="60"/>
      <c r="L913" s="61">
        <v>242.79</v>
      </c>
      <c r="M913" s="60"/>
      <c r="N913" s="63">
        <v>12675.96</v>
      </c>
      <c r="EZ913" s="47"/>
      <c r="FA913" s="56"/>
      <c r="FB913" s="56"/>
      <c r="FC913" s="56"/>
      <c r="FE913" s="64" t="s">
        <v>285</v>
      </c>
      <c r="FG913" s="56"/>
      <c r="FJ913" s="94"/>
      <c r="FK913" s="56"/>
    </row>
    <row r="914" spans="1:167" s="7" customFormat="1" ht="14.4" x14ac:dyDescent="0.3">
      <c r="A914" s="65"/>
      <c r="B914" s="58" t="s">
        <v>286</v>
      </c>
      <c r="C914" s="256" t="s">
        <v>287</v>
      </c>
      <c r="D914" s="256"/>
      <c r="E914" s="256"/>
      <c r="F914" s="59" t="s">
        <v>111</v>
      </c>
      <c r="G914" s="66">
        <v>49</v>
      </c>
      <c r="H914" s="60"/>
      <c r="I914" s="66">
        <v>49</v>
      </c>
      <c r="J914" s="68"/>
      <c r="K914" s="60"/>
      <c r="L914" s="61">
        <v>129.31</v>
      </c>
      <c r="M914" s="60"/>
      <c r="N914" s="63">
        <v>6751.33</v>
      </c>
      <c r="EZ914" s="47"/>
      <c r="FA914" s="56"/>
      <c r="FB914" s="56"/>
      <c r="FC914" s="56"/>
      <c r="FE914" s="64" t="s">
        <v>287</v>
      </c>
      <c r="FG914" s="56"/>
      <c r="FJ914" s="94"/>
      <c r="FK914" s="56"/>
    </row>
    <row r="915" spans="1:167" s="7" customFormat="1" ht="14.4" x14ac:dyDescent="0.3">
      <c r="A915" s="75"/>
      <c r="B915" s="76"/>
      <c r="C915" s="258" t="s">
        <v>114</v>
      </c>
      <c r="D915" s="258"/>
      <c r="E915" s="258"/>
      <c r="F915" s="50"/>
      <c r="G915" s="51"/>
      <c r="H915" s="51"/>
      <c r="I915" s="51"/>
      <c r="J915" s="54"/>
      <c r="K915" s="51"/>
      <c r="L915" s="84">
        <v>1556.89</v>
      </c>
      <c r="M915" s="72"/>
      <c r="N915" s="78">
        <v>42192.34</v>
      </c>
      <c r="EZ915" s="47"/>
      <c r="FA915" s="56"/>
      <c r="FB915" s="56"/>
      <c r="FC915" s="56"/>
      <c r="FG915" s="56" t="s">
        <v>114</v>
      </c>
      <c r="FJ915" s="94"/>
      <c r="FK915" s="56"/>
    </row>
    <row r="916" spans="1:167" s="7" customFormat="1" ht="20.399999999999999" x14ac:dyDescent="0.3">
      <c r="A916" s="48" t="s">
        <v>370</v>
      </c>
      <c r="B916" s="49" t="s">
        <v>289</v>
      </c>
      <c r="C916" s="258" t="s">
        <v>290</v>
      </c>
      <c r="D916" s="258"/>
      <c r="E916" s="258"/>
      <c r="F916" s="50" t="s">
        <v>6</v>
      </c>
      <c r="G916" s="51">
        <v>-2</v>
      </c>
      <c r="H916" s="52">
        <v>1</v>
      </c>
      <c r="I916" s="52">
        <v>-2</v>
      </c>
      <c r="J916" s="77">
        <v>266.67</v>
      </c>
      <c r="K916" s="51"/>
      <c r="L916" s="77">
        <v>-533.34</v>
      </c>
      <c r="M916" s="87">
        <v>9.5</v>
      </c>
      <c r="N916" s="78">
        <v>-5066.7299999999996</v>
      </c>
      <c r="EZ916" s="47"/>
      <c r="FA916" s="56" t="s">
        <v>290</v>
      </c>
      <c r="FB916" s="56" t="s">
        <v>0</v>
      </c>
      <c r="FC916" s="56" t="s">
        <v>0</v>
      </c>
      <c r="FG916" s="56"/>
      <c r="FJ916" s="94"/>
      <c r="FK916" s="56"/>
    </row>
    <row r="917" spans="1:167" s="7" customFormat="1" ht="14.4" x14ac:dyDescent="0.3">
      <c r="A917" s="75"/>
      <c r="B917" s="76"/>
      <c r="C917" s="258" t="s">
        <v>114</v>
      </c>
      <c r="D917" s="258"/>
      <c r="E917" s="258"/>
      <c r="F917" s="50"/>
      <c r="G917" s="51"/>
      <c r="H917" s="51"/>
      <c r="I917" s="51"/>
      <c r="J917" s="54"/>
      <c r="K917" s="51"/>
      <c r="L917" s="77">
        <v>-533.34</v>
      </c>
      <c r="M917" s="72"/>
      <c r="N917" s="78">
        <v>-5066.7299999999996</v>
      </c>
      <c r="EZ917" s="47"/>
      <c r="FA917" s="56"/>
      <c r="FB917" s="56"/>
      <c r="FC917" s="56"/>
      <c r="FG917" s="56" t="s">
        <v>114</v>
      </c>
      <c r="FJ917" s="94"/>
      <c r="FK917" s="56"/>
    </row>
    <row r="918" spans="1:167" s="7" customFormat="1" ht="20.399999999999999" x14ac:dyDescent="0.3">
      <c r="A918" s="48" t="s">
        <v>371</v>
      </c>
      <c r="B918" s="49" t="s">
        <v>157</v>
      </c>
      <c r="C918" s="258" t="s">
        <v>5</v>
      </c>
      <c r="D918" s="258"/>
      <c r="E918" s="258"/>
      <c r="F918" s="50" t="s">
        <v>6</v>
      </c>
      <c r="G918" s="51">
        <v>2</v>
      </c>
      <c r="H918" s="52">
        <v>1</v>
      </c>
      <c r="I918" s="52">
        <v>2</v>
      </c>
      <c r="J918" s="84">
        <v>4429.58</v>
      </c>
      <c r="K918" s="90">
        <v>1.04236</v>
      </c>
      <c r="L918" s="84">
        <v>9234.43</v>
      </c>
      <c r="M918" s="87">
        <v>9.5</v>
      </c>
      <c r="N918" s="78">
        <v>87727.09</v>
      </c>
      <c r="EZ918" s="47"/>
      <c r="FA918" s="56" t="s">
        <v>5</v>
      </c>
      <c r="FB918" s="56" t="s">
        <v>0</v>
      </c>
      <c r="FC918" s="56" t="s">
        <v>0</v>
      </c>
      <c r="FG918" s="56"/>
      <c r="FJ918" s="94"/>
      <c r="FK918" s="56"/>
    </row>
    <row r="919" spans="1:167" s="7" customFormat="1" ht="14.4" x14ac:dyDescent="0.3">
      <c r="A919" s="70"/>
      <c r="B919" s="88"/>
      <c r="C919" s="256" t="s">
        <v>292</v>
      </c>
      <c r="D919" s="256"/>
      <c r="E919" s="256"/>
      <c r="F919" s="256"/>
      <c r="G919" s="256"/>
      <c r="H919" s="256"/>
      <c r="I919" s="256"/>
      <c r="J919" s="256"/>
      <c r="K919" s="256"/>
      <c r="L919" s="256"/>
      <c r="M919" s="256"/>
      <c r="N919" s="263"/>
      <c r="EZ919" s="47"/>
      <c r="FA919" s="56"/>
      <c r="FB919" s="56"/>
      <c r="FC919" s="56"/>
      <c r="FG919" s="56"/>
      <c r="FH919" s="64" t="s">
        <v>292</v>
      </c>
      <c r="FJ919" s="94"/>
      <c r="FK919" s="56"/>
    </row>
    <row r="920" spans="1:167" s="7" customFormat="1" ht="14.4" x14ac:dyDescent="0.3">
      <c r="A920" s="89"/>
      <c r="B920" s="58"/>
      <c r="C920" s="264" t="s">
        <v>159</v>
      </c>
      <c r="D920" s="264"/>
      <c r="E920" s="264"/>
      <c r="F920" s="264"/>
      <c r="G920" s="264"/>
      <c r="H920" s="264"/>
      <c r="I920" s="264"/>
      <c r="J920" s="264"/>
      <c r="K920" s="264"/>
      <c r="L920" s="264"/>
      <c r="M920" s="264"/>
      <c r="N920" s="265"/>
      <c r="EZ920" s="47"/>
      <c r="FA920" s="56"/>
      <c r="FB920" s="56"/>
      <c r="FC920" s="56"/>
      <c r="FG920" s="56"/>
      <c r="FI920" s="64" t="s">
        <v>159</v>
      </c>
      <c r="FJ920" s="94"/>
      <c r="FK920" s="56"/>
    </row>
    <row r="921" spans="1:167" s="7" customFormat="1" ht="14.4" x14ac:dyDescent="0.3">
      <c r="A921" s="89"/>
      <c r="B921" s="58"/>
      <c r="C921" s="264" t="s">
        <v>149</v>
      </c>
      <c r="D921" s="264"/>
      <c r="E921" s="264"/>
      <c r="F921" s="264"/>
      <c r="G921" s="264"/>
      <c r="H921" s="264"/>
      <c r="I921" s="264"/>
      <c r="J921" s="264"/>
      <c r="K921" s="264"/>
      <c r="L921" s="264"/>
      <c r="M921" s="264"/>
      <c r="N921" s="265"/>
      <c r="EZ921" s="47"/>
      <c r="FA921" s="56"/>
      <c r="FB921" s="56"/>
      <c r="FC921" s="56"/>
      <c r="FG921" s="56"/>
      <c r="FI921" s="64" t="s">
        <v>149</v>
      </c>
      <c r="FJ921" s="94"/>
      <c r="FK921" s="56"/>
    </row>
    <row r="922" spans="1:167" s="7" customFormat="1" ht="14.4" x14ac:dyDescent="0.3">
      <c r="A922" s="75"/>
      <c r="B922" s="76"/>
      <c r="C922" s="258" t="s">
        <v>114</v>
      </c>
      <c r="D922" s="258"/>
      <c r="E922" s="258"/>
      <c r="F922" s="50"/>
      <c r="G922" s="51"/>
      <c r="H922" s="51"/>
      <c r="I922" s="51"/>
      <c r="J922" s="54"/>
      <c r="K922" s="51"/>
      <c r="L922" s="84">
        <v>9234.43</v>
      </c>
      <c r="M922" s="72"/>
      <c r="N922" s="78">
        <v>87727.09</v>
      </c>
      <c r="EZ922" s="47"/>
      <c r="FA922" s="56"/>
      <c r="FB922" s="56"/>
      <c r="FC922" s="56"/>
      <c r="FG922" s="56" t="s">
        <v>114</v>
      </c>
      <c r="FJ922" s="94"/>
      <c r="FK922" s="56"/>
    </row>
    <row r="923" spans="1:167" s="7" customFormat="1" ht="30.6" x14ac:dyDescent="0.3">
      <c r="A923" s="48" t="s">
        <v>372</v>
      </c>
      <c r="B923" s="49" t="s">
        <v>157</v>
      </c>
      <c r="C923" s="258" t="s">
        <v>11</v>
      </c>
      <c r="D923" s="258"/>
      <c r="E923" s="258"/>
      <c r="F923" s="50" t="s">
        <v>6</v>
      </c>
      <c r="G923" s="51">
        <v>1</v>
      </c>
      <c r="H923" s="52">
        <v>1</v>
      </c>
      <c r="I923" s="52">
        <v>1</v>
      </c>
      <c r="J923" s="84">
        <v>15832.63</v>
      </c>
      <c r="K923" s="90">
        <v>1.04236</v>
      </c>
      <c r="L923" s="84">
        <v>16503.3</v>
      </c>
      <c r="M923" s="87">
        <v>9.5</v>
      </c>
      <c r="N923" s="78">
        <v>156781.35</v>
      </c>
      <c r="EZ923" s="47"/>
      <c r="FA923" s="56" t="s">
        <v>11</v>
      </c>
      <c r="FB923" s="56" t="s">
        <v>0</v>
      </c>
      <c r="FC923" s="56" t="s">
        <v>0</v>
      </c>
      <c r="FG923" s="56"/>
      <c r="FJ923" s="94"/>
      <c r="FK923" s="56"/>
    </row>
    <row r="924" spans="1:167" s="7" customFormat="1" ht="14.4" x14ac:dyDescent="0.3">
      <c r="A924" s="70"/>
      <c r="B924" s="88"/>
      <c r="C924" s="256" t="s">
        <v>294</v>
      </c>
      <c r="D924" s="256"/>
      <c r="E924" s="256"/>
      <c r="F924" s="256"/>
      <c r="G924" s="256"/>
      <c r="H924" s="256"/>
      <c r="I924" s="256"/>
      <c r="J924" s="256"/>
      <c r="K924" s="256"/>
      <c r="L924" s="256"/>
      <c r="M924" s="256"/>
      <c r="N924" s="263"/>
      <c r="EZ924" s="47"/>
      <c r="FA924" s="56"/>
      <c r="FB924" s="56"/>
      <c r="FC924" s="56"/>
      <c r="FG924" s="56"/>
      <c r="FH924" s="64" t="s">
        <v>294</v>
      </c>
      <c r="FJ924" s="94"/>
      <c r="FK924" s="56"/>
    </row>
    <row r="925" spans="1:167" s="7" customFormat="1" ht="14.4" x14ac:dyDescent="0.3">
      <c r="A925" s="89"/>
      <c r="B925" s="58"/>
      <c r="C925" s="264" t="s">
        <v>159</v>
      </c>
      <c r="D925" s="264"/>
      <c r="E925" s="264"/>
      <c r="F925" s="264"/>
      <c r="G925" s="264"/>
      <c r="H925" s="264"/>
      <c r="I925" s="264"/>
      <c r="J925" s="264"/>
      <c r="K925" s="264"/>
      <c r="L925" s="264"/>
      <c r="M925" s="264"/>
      <c r="N925" s="265"/>
      <c r="EZ925" s="47"/>
      <c r="FA925" s="56"/>
      <c r="FB925" s="56"/>
      <c r="FC925" s="56"/>
      <c r="FG925" s="56"/>
      <c r="FI925" s="64" t="s">
        <v>159</v>
      </c>
      <c r="FJ925" s="94"/>
      <c r="FK925" s="56"/>
    </row>
    <row r="926" spans="1:167" s="7" customFormat="1" ht="14.4" x14ac:dyDescent="0.3">
      <c r="A926" s="89"/>
      <c r="B926" s="58"/>
      <c r="C926" s="264" t="s">
        <v>149</v>
      </c>
      <c r="D926" s="264"/>
      <c r="E926" s="264"/>
      <c r="F926" s="264"/>
      <c r="G926" s="264"/>
      <c r="H926" s="264"/>
      <c r="I926" s="264"/>
      <c r="J926" s="264"/>
      <c r="K926" s="264"/>
      <c r="L926" s="264"/>
      <c r="M926" s="264"/>
      <c r="N926" s="265"/>
      <c r="EZ926" s="47"/>
      <c r="FA926" s="56"/>
      <c r="FB926" s="56"/>
      <c r="FC926" s="56"/>
      <c r="FG926" s="56"/>
      <c r="FI926" s="64" t="s">
        <v>149</v>
      </c>
      <c r="FJ926" s="94"/>
      <c r="FK926" s="56"/>
    </row>
    <row r="927" spans="1:167" s="7" customFormat="1" ht="14.4" x14ac:dyDescent="0.3">
      <c r="A927" s="75"/>
      <c r="B927" s="76"/>
      <c r="C927" s="258" t="s">
        <v>114</v>
      </c>
      <c r="D927" s="258"/>
      <c r="E927" s="258"/>
      <c r="F927" s="50"/>
      <c r="G927" s="51"/>
      <c r="H927" s="51"/>
      <c r="I927" s="51"/>
      <c r="J927" s="54"/>
      <c r="K927" s="51"/>
      <c r="L927" s="84">
        <v>16503.3</v>
      </c>
      <c r="M927" s="72"/>
      <c r="N927" s="78">
        <v>156781.35</v>
      </c>
      <c r="EZ927" s="47"/>
      <c r="FA927" s="56"/>
      <c r="FB927" s="56"/>
      <c r="FC927" s="56"/>
      <c r="FG927" s="56" t="s">
        <v>114</v>
      </c>
      <c r="FJ927" s="94"/>
      <c r="FK927" s="56"/>
    </row>
    <row r="928" spans="1:167" s="7" customFormat="1" ht="20.399999999999999" x14ac:dyDescent="0.3">
      <c r="A928" s="48" t="s">
        <v>373</v>
      </c>
      <c r="B928" s="49" t="s">
        <v>157</v>
      </c>
      <c r="C928" s="258" t="s">
        <v>27</v>
      </c>
      <c r="D928" s="258"/>
      <c r="E928" s="258"/>
      <c r="F928" s="50" t="s">
        <v>6</v>
      </c>
      <c r="G928" s="51">
        <v>1</v>
      </c>
      <c r="H928" s="52">
        <v>1</v>
      </c>
      <c r="I928" s="52">
        <v>1</v>
      </c>
      <c r="J928" s="77">
        <v>421.93</v>
      </c>
      <c r="K928" s="90">
        <v>1.04236</v>
      </c>
      <c r="L928" s="77">
        <v>439.8</v>
      </c>
      <c r="M928" s="87">
        <v>9.5</v>
      </c>
      <c r="N928" s="78">
        <v>4178.1000000000004</v>
      </c>
      <c r="EZ928" s="47"/>
      <c r="FA928" s="56" t="s">
        <v>27</v>
      </c>
      <c r="FB928" s="56" t="s">
        <v>0</v>
      </c>
      <c r="FC928" s="56" t="s">
        <v>0</v>
      </c>
      <c r="FG928" s="56"/>
      <c r="FJ928" s="94"/>
      <c r="FK928" s="56"/>
    </row>
    <row r="929" spans="1:167" s="7" customFormat="1" ht="14.4" x14ac:dyDescent="0.3">
      <c r="A929" s="70"/>
      <c r="B929" s="88"/>
      <c r="C929" s="256" t="s">
        <v>296</v>
      </c>
      <c r="D929" s="256"/>
      <c r="E929" s="256"/>
      <c r="F929" s="256"/>
      <c r="G929" s="256"/>
      <c r="H929" s="256"/>
      <c r="I929" s="256"/>
      <c r="J929" s="256"/>
      <c r="K929" s="256"/>
      <c r="L929" s="256"/>
      <c r="M929" s="256"/>
      <c r="N929" s="263"/>
      <c r="EZ929" s="47"/>
      <c r="FA929" s="56"/>
      <c r="FB929" s="56"/>
      <c r="FC929" s="56"/>
      <c r="FG929" s="56"/>
      <c r="FH929" s="64" t="s">
        <v>296</v>
      </c>
      <c r="FJ929" s="94"/>
      <c r="FK929" s="56"/>
    </row>
    <row r="930" spans="1:167" s="7" customFormat="1" ht="14.4" x14ac:dyDescent="0.3">
      <c r="A930" s="89"/>
      <c r="B930" s="58"/>
      <c r="C930" s="264" t="s">
        <v>159</v>
      </c>
      <c r="D930" s="264"/>
      <c r="E930" s="264"/>
      <c r="F930" s="264"/>
      <c r="G930" s="264"/>
      <c r="H930" s="264"/>
      <c r="I930" s="264"/>
      <c r="J930" s="264"/>
      <c r="K930" s="264"/>
      <c r="L930" s="264"/>
      <c r="M930" s="264"/>
      <c r="N930" s="265"/>
      <c r="EZ930" s="47"/>
      <c r="FA930" s="56"/>
      <c r="FB930" s="56"/>
      <c r="FC930" s="56"/>
      <c r="FG930" s="56"/>
      <c r="FI930" s="64" t="s">
        <v>159</v>
      </c>
      <c r="FJ930" s="94"/>
      <c r="FK930" s="56"/>
    </row>
    <row r="931" spans="1:167" s="7" customFormat="1" ht="14.4" x14ac:dyDescent="0.3">
      <c r="A931" s="89"/>
      <c r="B931" s="58"/>
      <c r="C931" s="264" t="s">
        <v>149</v>
      </c>
      <c r="D931" s="264"/>
      <c r="E931" s="264"/>
      <c r="F931" s="264"/>
      <c r="G931" s="264"/>
      <c r="H931" s="264"/>
      <c r="I931" s="264"/>
      <c r="J931" s="264"/>
      <c r="K931" s="264"/>
      <c r="L931" s="264"/>
      <c r="M931" s="264"/>
      <c r="N931" s="265"/>
      <c r="EZ931" s="47"/>
      <c r="FA931" s="56"/>
      <c r="FB931" s="56"/>
      <c r="FC931" s="56"/>
      <c r="FG931" s="56"/>
      <c r="FI931" s="64" t="s">
        <v>149</v>
      </c>
      <c r="FJ931" s="94"/>
      <c r="FK931" s="56"/>
    </row>
    <row r="932" spans="1:167" s="7" customFormat="1" ht="14.4" x14ac:dyDescent="0.3">
      <c r="A932" s="75"/>
      <c r="B932" s="76"/>
      <c r="C932" s="258" t="s">
        <v>114</v>
      </c>
      <c r="D932" s="258"/>
      <c r="E932" s="258"/>
      <c r="F932" s="50"/>
      <c r="G932" s="51"/>
      <c r="H932" s="51"/>
      <c r="I932" s="51"/>
      <c r="J932" s="54"/>
      <c r="K932" s="51"/>
      <c r="L932" s="77">
        <v>439.8</v>
      </c>
      <c r="M932" s="72"/>
      <c r="N932" s="78">
        <v>4178.1000000000004</v>
      </c>
      <c r="EZ932" s="47"/>
      <c r="FA932" s="56"/>
      <c r="FB932" s="56"/>
      <c r="FC932" s="56"/>
      <c r="FG932" s="56" t="s">
        <v>114</v>
      </c>
      <c r="FJ932" s="94"/>
      <c r="FK932" s="56"/>
    </row>
    <row r="933" spans="1:167" s="7" customFormat="1" ht="30.6" x14ac:dyDescent="0.3">
      <c r="A933" s="48" t="s">
        <v>374</v>
      </c>
      <c r="B933" s="49" t="s">
        <v>235</v>
      </c>
      <c r="C933" s="258" t="s">
        <v>236</v>
      </c>
      <c r="D933" s="258"/>
      <c r="E933" s="258"/>
      <c r="F933" s="50" t="s">
        <v>237</v>
      </c>
      <c r="G933" s="51">
        <v>0.06</v>
      </c>
      <c r="H933" s="52">
        <v>1</v>
      </c>
      <c r="I933" s="91">
        <v>0.06</v>
      </c>
      <c r="J933" s="54"/>
      <c r="K933" s="51"/>
      <c r="L933" s="54"/>
      <c r="M933" s="51"/>
      <c r="N933" s="55"/>
      <c r="EZ933" s="47"/>
      <c r="FA933" s="56" t="s">
        <v>236</v>
      </c>
      <c r="FB933" s="56" t="s">
        <v>0</v>
      </c>
      <c r="FC933" s="56" t="s">
        <v>0</v>
      </c>
      <c r="FG933" s="56"/>
      <c r="FJ933" s="94"/>
      <c r="FK933" s="56"/>
    </row>
    <row r="934" spans="1:167" s="7" customFormat="1" ht="14.4" x14ac:dyDescent="0.3">
      <c r="A934" s="57"/>
      <c r="B934" s="58" t="s">
        <v>18</v>
      </c>
      <c r="C934" s="256" t="s">
        <v>104</v>
      </c>
      <c r="D934" s="256"/>
      <c r="E934" s="256"/>
      <c r="F934" s="59"/>
      <c r="G934" s="60"/>
      <c r="H934" s="60"/>
      <c r="I934" s="60"/>
      <c r="J934" s="79">
        <v>1183.68</v>
      </c>
      <c r="K934" s="60"/>
      <c r="L934" s="61">
        <v>71.02</v>
      </c>
      <c r="M934" s="62">
        <v>52.21</v>
      </c>
      <c r="N934" s="63">
        <v>3707.95</v>
      </c>
      <c r="EZ934" s="47"/>
      <c r="FA934" s="56"/>
      <c r="FB934" s="56"/>
      <c r="FC934" s="56"/>
      <c r="FD934" s="64" t="s">
        <v>104</v>
      </c>
      <c r="FG934" s="56"/>
      <c r="FJ934" s="94"/>
      <c r="FK934" s="56"/>
    </row>
    <row r="935" spans="1:167" s="7" customFormat="1" ht="14.4" x14ac:dyDescent="0.3">
      <c r="A935" s="57"/>
      <c r="B935" s="58" t="s">
        <v>115</v>
      </c>
      <c r="C935" s="256" t="s">
        <v>119</v>
      </c>
      <c r="D935" s="256"/>
      <c r="E935" s="256"/>
      <c r="F935" s="59"/>
      <c r="G935" s="60"/>
      <c r="H935" s="60"/>
      <c r="I935" s="60"/>
      <c r="J935" s="61">
        <v>946.33</v>
      </c>
      <c r="K935" s="60"/>
      <c r="L935" s="61">
        <v>56.78</v>
      </c>
      <c r="M935" s="62">
        <v>15.71</v>
      </c>
      <c r="N935" s="85">
        <v>892.01</v>
      </c>
      <c r="EZ935" s="47"/>
      <c r="FA935" s="56"/>
      <c r="FB935" s="56"/>
      <c r="FC935" s="56"/>
      <c r="FD935" s="64" t="s">
        <v>119</v>
      </c>
      <c r="FG935" s="56"/>
      <c r="FJ935" s="94"/>
      <c r="FK935" s="56"/>
    </row>
    <row r="936" spans="1:167" s="7" customFormat="1" ht="14.4" x14ac:dyDescent="0.3">
      <c r="A936" s="57"/>
      <c r="B936" s="58" t="s">
        <v>13</v>
      </c>
      <c r="C936" s="256" t="s">
        <v>120</v>
      </c>
      <c r="D936" s="256"/>
      <c r="E936" s="256"/>
      <c r="F936" s="59"/>
      <c r="G936" s="60"/>
      <c r="H936" s="60"/>
      <c r="I936" s="60"/>
      <c r="J936" s="61">
        <v>90.65</v>
      </c>
      <c r="K936" s="60"/>
      <c r="L936" s="61">
        <v>5.44</v>
      </c>
      <c r="M936" s="62">
        <v>52.21</v>
      </c>
      <c r="N936" s="85">
        <v>284.02</v>
      </c>
      <c r="EZ936" s="47"/>
      <c r="FA936" s="56"/>
      <c r="FB936" s="56"/>
      <c r="FC936" s="56"/>
      <c r="FD936" s="64" t="s">
        <v>120</v>
      </c>
      <c r="FG936" s="56"/>
      <c r="FJ936" s="94"/>
      <c r="FK936" s="56"/>
    </row>
    <row r="937" spans="1:167" s="7" customFormat="1" ht="14.4" x14ac:dyDescent="0.3">
      <c r="A937" s="57"/>
      <c r="B937" s="58" t="s">
        <v>16</v>
      </c>
      <c r="C937" s="256" t="s">
        <v>140</v>
      </c>
      <c r="D937" s="256"/>
      <c r="E937" s="256"/>
      <c r="F937" s="59"/>
      <c r="G937" s="60"/>
      <c r="H937" s="60"/>
      <c r="I937" s="60"/>
      <c r="J937" s="79">
        <v>8608.9</v>
      </c>
      <c r="K937" s="60"/>
      <c r="L937" s="61">
        <v>516.53</v>
      </c>
      <c r="M937" s="80">
        <v>9.5</v>
      </c>
      <c r="N937" s="63">
        <v>4907.04</v>
      </c>
      <c r="EZ937" s="47"/>
      <c r="FA937" s="56"/>
      <c r="FB937" s="56"/>
      <c r="FC937" s="56"/>
      <c r="FD937" s="64" t="s">
        <v>140</v>
      </c>
      <c r="FG937" s="56"/>
      <c r="FJ937" s="94"/>
      <c r="FK937" s="56"/>
    </row>
    <row r="938" spans="1:167" s="7" customFormat="1" ht="14.4" x14ac:dyDescent="0.3">
      <c r="A938" s="65"/>
      <c r="B938" s="58"/>
      <c r="C938" s="256" t="s">
        <v>105</v>
      </c>
      <c r="D938" s="256"/>
      <c r="E938" s="256"/>
      <c r="F938" s="59" t="s">
        <v>106</v>
      </c>
      <c r="G938" s="66">
        <v>137</v>
      </c>
      <c r="H938" s="60"/>
      <c r="I938" s="62">
        <v>8.2200000000000006</v>
      </c>
      <c r="J938" s="68"/>
      <c r="K938" s="60"/>
      <c r="L938" s="68"/>
      <c r="M938" s="60"/>
      <c r="N938" s="69"/>
      <c r="EZ938" s="47"/>
      <c r="FA938" s="56"/>
      <c r="FB938" s="56"/>
      <c r="FC938" s="56"/>
      <c r="FE938" s="64" t="s">
        <v>105</v>
      </c>
      <c r="FG938" s="56"/>
      <c r="FJ938" s="94"/>
      <c r="FK938" s="56"/>
    </row>
    <row r="939" spans="1:167" s="7" customFormat="1" ht="14.4" x14ac:dyDescent="0.3">
      <c r="A939" s="65"/>
      <c r="B939" s="58"/>
      <c r="C939" s="256" t="s">
        <v>121</v>
      </c>
      <c r="D939" s="256"/>
      <c r="E939" s="256"/>
      <c r="F939" s="59" t="s">
        <v>106</v>
      </c>
      <c r="G939" s="62">
        <v>8.01</v>
      </c>
      <c r="H939" s="60"/>
      <c r="I939" s="92">
        <v>0.48060000000000003</v>
      </c>
      <c r="J939" s="68"/>
      <c r="K939" s="60"/>
      <c r="L939" s="68"/>
      <c r="M939" s="60"/>
      <c r="N939" s="69"/>
      <c r="EZ939" s="47"/>
      <c r="FA939" s="56"/>
      <c r="FB939" s="56"/>
      <c r="FC939" s="56"/>
      <c r="FE939" s="64" t="s">
        <v>121</v>
      </c>
      <c r="FG939" s="56"/>
      <c r="FJ939" s="94"/>
      <c r="FK939" s="56"/>
    </row>
    <row r="940" spans="1:167" s="7" customFormat="1" ht="14.4" x14ac:dyDescent="0.3">
      <c r="A940" s="70"/>
      <c r="B940" s="58"/>
      <c r="C940" s="262" t="s">
        <v>107</v>
      </c>
      <c r="D940" s="262"/>
      <c r="E940" s="262"/>
      <c r="F940" s="71"/>
      <c r="G940" s="72"/>
      <c r="H940" s="72"/>
      <c r="I940" s="72"/>
      <c r="J940" s="83">
        <v>10738.91</v>
      </c>
      <c r="K940" s="72"/>
      <c r="L940" s="73">
        <v>644.33000000000004</v>
      </c>
      <c r="M940" s="72"/>
      <c r="N940" s="74">
        <v>9507</v>
      </c>
      <c r="EZ940" s="47"/>
      <c r="FA940" s="56"/>
      <c r="FB940" s="56"/>
      <c r="FC940" s="56"/>
      <c r="FF940" s="64" t="s">
        <v>107</v>
      </c>
      <c r="FG940" s="56"/>
      <c r="FJ940" s="94"/>
      <c r="FK940" s="56"/>
    </row>
    <row r="941" spans="1:167" s="7" customFormat="1" ht="14.4" x14ac:dyDescent="0.3">
      <c r="A941" s="65"/>
      <c r="B941" s="58"/>
      <c r="C941" s="256" t="s">
        <v>108</v>
      </c>
      <c r="D941" s="256"/>
      <c r="E941" s="256"/>
      <c r="F941" s="59"/>
      <c r="G941" s="60"/>
      <c r="H941" s="60"/>
      <c r="I941" s="60"/>
      <c r="J941" s="68"/>
      <c r="K941" s="60"/>
      <c r="L941" s="61">
        <v>76.459999999999994</v>
      </c>
      <c r="M941" s="60"/>
      <c r="N941" s="63">
        <v>3991.97</v>
      </c>
      <c r="EZ941" s="47"/>
      <c r="FA941" s="56"/>
      <c r="FB941" s="56"/>
      <c r="FC941" s="56"/>
      <c r="FE941" s="64" t="s">
        <v>108</v>
      </c>
      <c r="FG941" s="56"/>
      <c r="FJ941" s="94"/>
      <c r="FK941" s="56"/>
    </row>
    <row r="942" spans="1:167" s="7" customFormat="1" ht="14.4" x14ac:dyDescent="0.3">
      <c r="A942" s="65"/>
      <c r="B942" s="58" t="s">
        <v>238</v>
      </c>
      <c r="C942" s="256" t="s">
        <v>239</v>
      </c>
      <c r="D942" s="256"/>
      <c r="E942" s="256"/>
      <c r="F942" s="59" t="s">
        <v>111</v>
      </c>
      <c r="G942" s="66">
        <v>106</v>
      </c>
      <c r="H942" s="60"/>
      <c r="I942" s="66">
        <v>106</v>
      </c>
      <c r="J942" s="68"/>
      <c r="K942" s="60"/>
      <c r="L942" s="61">
        <v>81.05</v>
      </c>
      <c r="M942" s="60"/>
      <c r="N942" s="63">
        <v>4231.49</v>
      </c>
      <c r="EZ942" s="47"/>
      <c r="FA942" s="56"/>
      <c r="FB942" s="56"/>
      <c r="FC942" s="56"/>
      <c r="FE942" s="64" t="s">
        <v>239</v>
      </c>
      <c r="FG942" s="56"/>
      <c r="FJ942" s="94"/>
      <c r="FK942" s="56"/>
    </row>
    <row r="943" spans="1:167" s="7" customFormat="1" ht="20.399999999999999" x14ac:dyDescent="0.3">
      <c r="A943" s="65"/>
      <c r="B943" s="58" t="s">
        <v>240</v>
      </c>
      <c r="C943" s="256" t="s">
        <v>241</v>
      </c>
      <c r="D943" s="256"/>
      <c r="E943" s="256"/>
      <c r="F943" s="59" t="s">
        <v>111</v>
      </c>
      <c r="G943" s="66">
        <v>56</v>
      </c>
      <c r="H943" s="62">
        <v>0.85</v>
      </c>
      <c r="I943" s="80">
        <v>47.6</v>
      </c>
      <c r="J943" s="68"/>
      <c r="K943" s="60"/>
      <c r="L943" s="61">
        <v>36.39</v>
      </c>
      <c r="M943" s="60"/>
      <c r="N943" s="63">
        <v>1900.18</v>
      </c>
      <c r="EZ943" s="47"/>
      <c r="FA943" s="56"/>
      <c r="FB943" s="56"/>
      <c r="FC943" s="56"/>
      <c r="FE943" s="64" t="s">
        <v>241</v>
      </c>
      <c r="FG943" s="56"/>
      <c r="FJ943" s="94"/>
      <c r="FK943" s="56"/>
    </row>
    <row r="944" spans="1:167" s="7" customFormat="1" ht="14.4" x14ac:dyDescent="0.3">
      <c r="A944" s="75"/>
      <c r="B944" s="76"/>
      <c r="C944" s="258" t="s">
        <v>114</v>
      </c>
      <c r="D944" s="258"/>
      <c r="E944" s="258"/>
      <c r="F944" s="50"/>
      <c r="G944" s="51"/>
      <c r="H944" s="51"/>
      <c r="I944" s="51"/>
      <c r="J944" s="54"/>
      <c r="K944" s="51"/>
      <c r="L944" s="77">
        <v>761.77</v>
      </c>
      <c r="M944" s="72"/>
      <c r="N944" s="78">
        <v>15638.67</v>
      </c>
      <c r="EZ944" s="47"/>
      <c r="FA944" s="56"/>
      <c r="FB944" s="56"/>
      <c r="FC944" s="56"/>
      <c r="FG944" s="56" t="s">
        <v>114</v>
      </c>
      <c r="FJ944" s="94"/>
      <c r="FK944" s="56"/>
    </row>
    <row r="945" spans="1:167" s="7" customFormat="1" ht="20.399999999999999" x14ac:dyDescent="0.3">
      <c r="A945" s="48" t="s">
        <v>375</v>
      </c>
      <c r="B945" s="49" t="s">
        <v>243</v>
      </c>
      <c r="C945" s="258" t="s">
        <v>244</v>
      </c>
      <c r="D945" s="258"/>
      <c r="E945" s="258"/>
      <c r="F945" s="50" t="s">
        <v>162</v>
      </c>
      <c r="G945" s="51">
        <v>-2.9000000000000001E-2</v>
      </c>
      <c r="H945" s="52">
        <v>1</v>
      </c>
      <c r="I945" s="86">
        <v>-2.9000000000000001E-2</v>
      </c>
      <c r="J945" s="84">
        <v>9727.3700000000008</v>
      </c>
      <c r="K945" s="51"/>
      <c r="L945" s="77">
        <v>-282.08999999999997</v>
      </c>
      <c r="M945" s="87">
        <v>9.5</v>
      </c>
      <c r="N945" s="78">
        <v>-2679.86</v>
      </c>
      <c r="EZ945" s="47"/>
      <c r="FA945" s="56" t="s">
        <v>244</v>
      </c>
      <c r="FB945" s="56" t="s">
        <v>0</v>
      </c>
      <c r="FC945" s="56" t="s">
        <v>0</v>
      </c>
      <c r="FG945" s="56"/>
      <c r="FJ945" s="94"/>
      <c r="FK945" s="56"/>
    </row>
    <row r="946" spans="1:167" s="7" customFormat="1" ht="14.4" x14ac:dyDescent="0.3">
      <c r="A946" s="75"/>
      <c r="B946" s="76"/>
      <c r="C946" s="258" t="s">
        <v>114</v>
      </c>
      <c r="D946" s="258"/>
      <c r="E946" s="258"/>
      <c r="F946" s="50"/>
      <c r="G946" s="51"/>
      <c r="H946" s="51"/>
      <c r="I946" s="51"/>
      <c r="J946" s="54"/>
      <c r="K946" s="51"/>
      <c r="L946" s="77">
        <v>-282.08999999999997</v>
      </c>
      <c r="M946" s="72"/>
      <c r="N946" s="78">
        <v>-2679.86</v>
      </c>
      <c r="EZ946" s="47"/>
      <c r="FA946" s="56"/>
      <c r="FB946" s="56"/>
      <c r="FC946" s="56"/>
      <c r="FG946" s="56" t="s">
        <v>114</v>
      </c>
      <c r="FJ946" s="94"/>
      <c r="FK946" s="56"/>
    </row>
    <row r="947" spans="1:167" s="7" customFormat="1" ht="20.399999999999999" x14ac:dyDescent="0.3">
      <c r="A947" s="48" t="s">
        <v>376</v>
      </c>
      <c r="B947" s="49" t="s">
        <v>7</v>
      </c>
      <c r="C947" s="258" t="s">
        <v>246</v>
      </c>
      <c r="D947" s="258"/>
      <c r="E947" s="258"/>
      <c r="F947" s="50" t="s">
        <v>8</v>
      </c>
      <c r="G947" s="51">
        <v>0.36</v>
      </c>
      <c r="H947" s="52">
        <v>1</v>
      </c>
      <c r="I947" s="91">
        <v>0.36</v>
      </c>
      <c r="J947" s="84">
        <v>37646.32</v>
      </c>
      <c r="K947" s="90">
        <v>1.04236</v>
      </c>
      <c r="L947" s="84">
        <v>14126.77</v>
      </c>
      <c r="M947" s="87">
        <v>9.5</v>
      </c>
      <c r="N947" s="78">
        <v>134204.32</v>
      </c>
      <c r="EZ947" s="47"/>
      <c r="FA947" s="56" t="s">
        <v>246</v>
      </c>
      <c r="FB947" s="56" t="s">
        <v>0</v>
      </c>
      <c r="FC947" s="56" t="s">
        <v>0</v>
      </c>
      <c r="FG947" s="56"/>
      <c r="FJ947" s="94"/>
      <c r="FK947" s="56"/>
    </row>
    <row r="948" spans="1:167" s="7" customFormat="1" ht="14.4" x14ac:dyDescent="0.3">
      <c r="A948" s="70"/>
      <c r="B948" s="88"/>
      <c r="C948" s="256" t="s">
        <v>170</v>
      </c>
      <c r="D948" s="256"/>
      <c r="E948" s="256"/>
      <c r="F948" s="256"/>
      <c r="G948" s="256"/>
      <c r="H948" s="256"/>
      <c r="I948" s="256"/>
      <c r="J948" s="256"/>
      <c r="K948" s="256"/>
      <c r="L948" s="256"/>
      <c r="M948" s="256"/>
      <c r="N948" s="263"/>
      <c r="EZ948" s="47"/>
      <c r="FA948" s="56"/>
      <c r="FB948" s="56"/>
      <c r="FC948" s="56"/>
      <c r="FG948" s="56"/>
      <c r="FH948" s="64" t="s">
        <v>170</v>
      </c>
      <c r="FJ948" s="94"/>
      <c r="FK948" s="56"/>
    </row>
    <row r="949" spans="1:167" s="7" customFormat="1" ht="14.4" x14ac:dyDescent="0.3">
      <c r="A949" s="89"/>
      <c r="B949" s="58"/>
      <c r="C949" s="264" t="s">
        <v>159</v>
      </c>
      <c r="D949" s="264"/>
      <c r="E949" s="264"/>
      <c r="F949" s="264"/>
      <c r="G949" s="264"/>
      <c r="H949" s="264"/>
      <c r="I949" s="264"/>
      <c r="J949" s="264"/>
      <c r="K949" s="264"/>
      <c r="L949" s="264"/>
      <c r="M949" s="264"/>
      <c r="N949" s="265"/>
      <c r="EZ949" s="47"/>
      <c r="FA949" s="56"/>
      <c r="FB949" s="56"/>
      <c r="FC949" s="56"/>
      <c r="FG949" s="56"/>
      <c r="FI949" s="64" t="s">
        <v>159</v>
      </c>
      <c r="FJ949" s="94"/>
      <c r="FK949" s="56"/>
    </row>
    <row r="950" spans="1:167" s="7" customFormat="1" ht="14.4" x14ac:dyDescent="0.3">
      <c r="A950" s="89"/>
      <c r="B950" s="58"/>
      <c r="C950" s="264" t="s">
        <v>149</v>
      </c>
      <c r="D950" s="264"/>
      <c r="E950" s="264"/>
      <c r="F950" s="264"/>
      <c r="G950" s="264"/>
      <c r="H950" s="264"/>
      <c r="I950" s="264"/>
      <c r="J950" s="264"/>
      <c r="K950" s="264"/>
      <c r="L950" s="264"/>
      <c r="M950" s="264"/>
      <c r="N950" s="265"/>
      <c r="EZ950" s="47"/>
      <c r="FA950" s="56"/>
      <c r="FB950" s="56"/>
      <c r="FC950" s="56"/>
      <c r="FG950" s="56"/>
      <c r="FI950" s="64" t="s">
        <v>149</v>
      </c>
      <c r="FJ950" s="94"/>
      <c r="FK950" s="56"/>
    </row>
    <row r="951" spans="1:167" s="7" customFormat="1" ht="14.4" x14ac:dyDescent="0.3">
      <c r="A951" s="75"/>
      <c r="B951" s="76"/>
      <c r="C951" s="258" t="s">
        <v>114</v>
      </c>
      <c r="D951" s="258"/>
      <c r="E951" s="258"/>
      <c r="F951" s="50"/>
      <c r="G951" s="51"/>
      <c r="H951" s="51"/>
      <c r="I951" s="51"/>
      <c r="J951" s="54"/>
      <c r="K951" s="51"/>
      <c r="L951" s="84">
        <v>14126.77</v>
      </c>
      <c r="M951" s="72"/>
      <c r="N951" s="78">
        <v>134204.32</v>
      </c>
      <c r="EZ951" s="47"/>
      <c r="FA951" s="56"/>
      <c r="FB951" s="56"/>
      <c r="FC951" s="56"/>
      <c r="FG951" s="56" t="s">
        <v>114</v>
      </c>
      <c r="FJ951" s="94"/>
      <c r="FK951" s="56"/>
    </row>
    <row r="952" spans="1:167" s="7" customFormat="1" ht="20.399999999999999" x14ac:dyDescent="0.3">
      <c r="A952" s="48" t="s">
        <v>377</v>
      </c>
      <c r="B952" s="49" t="s">
        <v>7</v>
      </c>
      <c r="C952" s="258" t="s">
        <v>164</v>
      </c>
      <c r="D952" s="258"/>
      <c r="E952" s="258"/>
      <c r="F952" s="50" t="s">
        <v>8</v>
      </c>
      <c r="G952" s="51">
        <v>2.9000000000000001E-2</v>
      </c>
      <c r="H952" s="52">
        <v>1</v>
      </c>
      <c r="I952" s="86">
        <v>2.9000000000000001E-2</v>
      </c>
      <c r="J952" s="84">
        <v>27894.74</v>
      </c>
      <c r="K952" s="90">
        <v>1.04236</v>
      </c>
      <c r="L952" s="77">
        <v>843.21</v>
      </c>
      <c r="M952" s="87">
        <v>9.5</v>
      </c>
      <c r="N952" s="78">
        <v>8010.5</v>
      </c>
      <c r="EZ952" s="47"/>
      <c r="FA952" s="56" t="s">
        <v>164</v>
      </c>
      <c r="FB952" s="56" t="s">
        <v>0</v>
      </c>
      <c r="FC952" s="56" t="s">
        <v>0</v>
      </c>
      <c r="FG952" s="56"/>
      <c r="FJ952" s="94"/>
      <c r="FK952" s="56"/>
    </row>
    <row r="953" spans="1:167" s="7" customFormat="1" ht="14.4" x14ac:dyDescent="0.3">
      <c r="A953" s="70"/>
      <c r="B953" s="88"/>
      <c r="C953" s="256" t="s">
        <v>165</v>
      </c>
      <c r="D953" s="256"/>
      <c r="E953" s="256"/>
      <c r="F953" s="256"/>
      <c r="G953" s="256"/>
      <c r="H953" s="256"/>
      <c r="I953" s="256"/>
      <c r="J953" s="256"/>
      <c r="K953" s="256"/>
      <c r="L953" s="256"/>
      <c r="M953" s="256"/>
      <c r="N953" s="263"/>
      <c r="EZ953" s="47"/>
      <c r="FA953" s="56"/>
      <c r="FB953" s="56"/>
      <c r="FC953" s="56"/>
      <c r="FG953" s="56"/>
      <c r="FH953" s="64" t="s">
        <v>165</v>
      </c>
      <c r="FJ953" s="94"/>
      <c r="FK953" s="56"/>
    </row>
    <row r="954" spans="1:167" s="7" customFormat="1" ht="14.4" x14ac:dyDescent="0.3">
      <c r="A954" s="89"/>
      <c r="B954" s="58"/>
      <c r="C954" s="264" t="s">
        <v>159</v>
      </c>
      <c r="D954" s="264"/>
      <c r="E954" s="264"/>
      <c r="F954" s="264"/>
      <c r="G954" s="264"/>
      <c r="H954" s="264"/>
      <c r="I954" s="264"/>
      <c r="J954" s="264"/>
      <c r="K954" s="264"/>
      <c r="L954" s="264"/>
      <c r="M954" s="264"/>
      <c r="N954" s="265"/>
      <c r="EZ954" s="47"/>
      <c r="FA954" s="56"/>
      <c r="FB954" s="56"/>
      <c r="FC954" s="56"/>
      <c r="FG954" s="56"/>
      <c r="FI954" s="64" t="s">
        <v>159</v>
      </c>
      <c r="FJ954" s="94"/>
      <c r="FK954" s="56"/>
    </row>
    <row r="955" spans="1:167" s="7" customFormat="1" ht="14.4" x14ac:dyDescent="0.3">
      <c r="A955" s="89"/>
      <c r="B955" s="58"/>
      <c r="C955" s="264" t="s">
        <v>149</v>
      </c>
      <c r="D955" s="264"/>
      <c r="E955" s="264"/>
      <c r="F955" s="264"/>
      <c r="G955" s="264"/>
      <c r="H955" s="264"/>
      <c r="I955" s="264"/>
      <c r="J955" s="264"/>
      <c r="K955" s="264"/>
      <c r="L955" s="264"/>
      <c r="M955" s="264"/>
      <c r="N955" s="265"/>
      <c r="EZ955" s="47"/>
      <c r="FA955" s="56"/>
      <c r="FB955" s="56"/>
      <c r="FC955" s="56"/>
      <c r="FG955" s="56"/>
      <c r="FI955" s="64" t="s">
        <v>149</v>
      </c>
      <c r="FJ955" s="94"/>
      <c r="FK955" s="56"/>
    </row>
    <row r="956" spans="1:167" s="7" customFormat="1" ht="14.4" x14ac:dyDescent="0.3">
      <c r="A956" s="75"/>
      <c r="B956" s="76"/>
      <c r="C956" s="258" t="s">
        <v>114</v>
      </c>
      <c r="D956" s="258"/>
      <c r="E956" s="258"/>
      <c r="F956" s="50"/>
      <c r="G956" s="51"/>
      <c r="H956" s="51"/>
      <c r="I956" s="51"/>
      <c r="J956" s="54"/>
      <c r="K956" s="51"/>
      <c r="L956" s="77">
        <v>843.21</v>
      </c>
      <c r="M956" s="72"/>
      <c r="N956" s="78">
        <v>8010.5</v>
      </c>
      <c r="EZ956" s="47"/>
      <c r="FA956" s="56"/>
      <c r="FB956" s="56"/>
      <c r="FC956" s="56"/>
      <c r="FG956" s="56" t="s">
        <v>114</v>
      </c>
      <c r="FJ956" s="94"/>
      <c r="FK956" s="56"/>
    </row>
    <row r="957" spans="1:167" s="7" customFormat="1" ht="30.6" x14ac:dyDescent="0.3">
      <c r="A957" s="48" t="s">
        <v>378</v>
      </c>
      <c r="B957" s="49" t="s">
        <v>302</v>
      </c>
      <c r="C957" s="258" t="s">
        <v>303</v>
      </c>
      <c r="D957" s="258"/>
      <c r="E957" s="258"/>
      <c r="F957" s="50" t="s">
        <v>190</v>
      </c>
      <c r="G957" s="51">
        <v>1.3299999999999999E-2</v>
      </c>
      <c r="H957" s="52">
        <v>1</v>
      </c>
      <c r="I957" s="53">
        <v>1.3299999999999999E-2</v>
      </c>
      <c r="J957" s="54"/>
      <c r="K957" s="51"/>
      <c r="L957" s="54"/>
      <c r="M957" s="51"/>
      <c r="N957" s="55"/>
      <c r="EZ957" s="47"/>
      <c r="FA957" s="56" t="s">
        <v>303</v>
      </c>
      <c r="FB957" s="56" t="s">
        <v>0</v>
      </c>
      <c r="FC957" s="56" t="s">
        <v>0</v>
      </c>
      <c r="FG957" s="56"/>
      <c r="FJ957" s="94"/>
      <c r="FK957" s="56"/>
    </row>
    <row r="958" spans="1:167" s="7" customFormat="1" ht="14.4" x14ac:dyDescent="0.3">
      <c r="A958" s="57"/>
      <c r="B958" s="58" t="s">
        <v>18</v>
      </c>
      <c r="C958" s="256" t="s">
        <v>104</v>
      </c>
      <c r="D958" s="256"/>
      <c r="E958" s="256"/>
      <c r="F958" s="59"/>
      <c r="G958" s="60"/>
      <c r="H958" s="60"/>
      <c r="I958" s="60"/>
      <c r="J958" s="79">
        <v>1107.95</v>
      </c>
      <c r="K958" s="60"/>
      <c r="L958" s="61">
        <v>14.74</v>
      </c>
      <c r="M958" s="62">
        <v>52.21</v>
      </c>
      <c r="N958" s="85">
        <v>769.58</v>
      </c>
      <c r="EZ958" s="47"/>
      <c r="FA958" s="56"/>
      <c r="FB958" s="56"/>
      <c r="FC958" s="56"/>
      <c r="FD958" s="64" t="s">
        <v>104</v>
      </c>
      <c r="FG958" s="56"/>
      <c r="FJ958" s="94"/>
      <c r="FK958" s="56"/>
    </row>
    <row r="959" spans="1:167" s="7" customFormat="1" ht="14.4" x14ac:dyDescent="0.3">
      <c r="A959" s="57"/>
      <c r="B959" s="58" t="s">
        <v>115</v>
      </c>
      <c r="C959" s="256" t="s">
        <v>119</v>
      </c>
      <c r="D959" s="256"/>
      <c r="E959" s="256"/>
      <c r="F959" s="59"/>
      <c r="G959" s="60"/>
      <c r="H959" s="60"/>
      <c r="I959" s="60"/>
      <c r="J959" s="79">
        <v>12533.99</v>
      </c>
      <c r="K959" s="60"/>
      <c r="L959" s="61">
        <v>166.7</v>
      </c>
      <c r="M959" s="62">
        <v>15.71</v>
      </c>
      <c r="N959" s="63">
        <v>2618.86</v>
      </c>
      <c r="EZ959" s="47"/>
      <c r="FA959" s="56"/>
      <c r="FB959" s="56"/>
      <c r="FC959" s="56"/>
      <c r="FD959" s="64" t="s">
        <v>119</v>
      </c>
      <c r="FG959" s="56"/>
      <c r="FJ959" s="94"/>
      <c r="FK959" s="56"/>
    </row>
    <row r="960" spans="1:167" s="7" customFormat="1" ht="14.4" x14ac:dyDescent="0.3">
      <c r="A960" s="57"/>
      <c r="B960" s="58" t="s">
        <v>13</v>
      </c>
      <c r="C960" s="256" t="s">
        <v>120</v>
      </c>
      <c r="D960" s="256"/>
      <c r="E960" s="256"/>
      <c r="F960" s="59"/>
      <c r="G960" s="60"/>
      <c r="H960" s="60"/>
      <c r="I960" s="60"/>
      <c r="J960" s="61">
        <v>820.22</v>
      </c>
      <c r="K960" s="60"/>
      <c r="L960" s="61">
        <v>10.91</v>
      </c>
      <c r="M960" s="62">
        <v>52.21</v>
      </c>
      <c r="N960" s="85">
        <v>569.61</v>
      </c>
      <c r="EZ960" s="47"/>
      <c r="FA960" s="56"/>
      <c r="FB960" s="56"/>
      <c r="FC960" s="56"/>
      <c r="FD960" s="64" t="s">
        <v>120</v>
      </c>
      <c r="FG960" s="56"/>
      <c r="FJ960" s="94"/>
      <c r="FK960" s="56"/>
    </row>
    <row r="961" spans="1:167" s="7" customFormat="1" ht="14.4" x14ac:dyDescent="0.3">
      <c r="A961" s="57"/>
      <c r="B961" s="58" t="s">
        <v>16</v>
      </c>
      <c r="C961" s="256" t="s">
        <v>140</v>
      </c>
      <c r="D961" s="256"/>
      <c r="E961" s="256"/>
      <c r="F961" s="59"/>
      <c r="G961" s="60"/>
      <c r="H961" s="60"/>
      <c r="I961" s="60"/>
      <c r="J961" s="79">
        <v>230267.7</v>
      </c>
      <c r="K961" s="60"/>
      <c r="L961" s="79">
        <v>3062.56</v>
      </c>
      <c r="M961" s="80">
        <v>9.5</v>
      </c>
      <c r="N961" s="63">
        <v>29094.32</v>
      </c>
      <c r="EZ961" s="47"/>
      <c r="FA961" s="56"/>
      <c r="FB961" s="56"/>
      <c r="FC961" s="56"/>
      <c r="FD961" s="64" t="s">
        <v>140</v>
      </c>
      <c r="FG961" s="56"/>
      <c r="FJ961" s="94"/>
      <c r="FK961" s="56"/>
    </row>
    <row r="962" spans="1:167" s="7" customFormat="1" ht="14.4" x14ac:dyDescent="0.3">
      <c r="A962" s="65"/>
      <c r="B962" s="58"/>
      <c r="C962" s="256" t="s">
        <v>105</v>
      </c>
      <c r="D962" s="256"/>
      <c r="E962" s="256"/>
      <c r="F962" s="59" t="s">
        <v>106</v>
      </c>
      <c r="G962" s="62">
        <v>134.46</v>
      </c>
      <c r="H962" s="60"/>
      <c r="I962" s="82">
        <v>1.7883180000000001</v>
      </c>
      <c r="J962" s="68"/>
      <c r="K962" s="60"/>
      <c r="L962" s="68"/>
      <c r="M962" s="60"/>
      <c r="N962" s="69"/>
      <c r="EZ962" s="47"/>
      <c r="FA962" s="56"/>
      <c r="FB962" s="56"/>
      <c r="FC962" s="56"/>
      <c r="FE962" s="64" t="s">
        <v>105</v>
      </c>
      <c r="FG962" s="56"/>
      <c r="FJ962" s="94"/>
      <c r="FK962" s="56"/>
    </row>
    <row r="963" spans="1:167" s="7" customFormat="1" ht="14.4" x14ac:dyDescent="0.3">
      <c r="A963" s="65"/>
      <c r="B963" s="58"/>
      <c r="C963" s="256" t="s">
        <v>121</v>
      </c>
      <c r="D963" s="256"/>
      <c r="E963" s="256"/>
      <c r="F963" s="59" t="s">
        <v>106</v>
      </c>
      <c r="G963" s="62">
        <v>54.89</v>
      </c>
      <c r="H963" s="60"/>
      <c r="I963" s="82">
        <v>0.73003700000000005</v>
      </c>
      <c r="J963" s="68"/>
      <c r="K963" s="60"/>
      <c r="L963" s="68"/>
      <c r="M963" s="60"/>
      <c r="N963" s="69"/>
      <c r="EZ963" s="47"/>
      <c r="FA963" s="56"/>
      <c r="FB963" s="56"/>
      <c r="FC963" s="56"/>
      <c r="FE963" s="64" t="s">
        <v>121</v>
      </c>
      <c r="FG963" s="56"/>
      <c r="FJ963" s="94"/>
      <c r="FK963" s="56"/>
    </row>
    <row r="964" spans="1:167" s="7" customFormat="1" ht="14.4" x14ac:dyDescent="0.3">
      <c r="A964" s="70"/>
      <c r="B964" s="58"/>
      <c r="C964" s="262" t="s">
        <v>107</v>
      </c>
      <c r="D964" s="262"/>
      <c r="E964" s="262"/>
      <c r="F964" s="71"/>
      <c r="G964" s="72"/>
      <c r="H964" s="72"/>
      <c r="I964" s="72"/>
      <c r="J964" s="83">
        <v>243909.64</v>
      </c>
      <c r="K964" s="72"/>
      <c r="L964" s="83">
        <v>3244</v>
      </c>
      <c r="M964" s="72"/>
      <c r="N964" s="74">
        <v>32482.76</v>
      </c>
      <c r="EZ964" s="47"/>
      <c r="FA964" s="56"/>
      <c r="FB964" s="56"/>
      <c r="FC964" s="56"/>
      <c r="FF964" s="64" t="s">
        <v>107</v>
      </c>
      <c r="FG964" s="56"/>
      <c r="FJ964" s="94"/>
      <c r="FK964" s="56"/>
    </row>
    <row r="965" spans="1:167" s="7" customFormat="1" ht="14.4" x14ac:dyDescent="0.3">
      <c r="A965" s="65"/>
      <c r="B965" s="58"/>
      <c r="C965" s="256" t="s">
        <v>108</v>
      </c>
      <c r="D965" s="256"/>
      <c r="E965" s="256"/>
      <c r="F965" s="59"/>
      <c r="G965" s="60"/>
      <c r="H965" s="60"/>
      <c r="I965" s="60"/>
      <c r="J965" s="68"/>
      <c r="K965" s="60"/>
      <c r="L965" s="61">
        <v>25.65</v>
      </c>
      <c r="M965" s="60"/>
      <c r="N965" s="63">
        <v>1339.19</v>
      </c>
      <c r="EZ965" s="47"/>
      <c r="FA965" s="56"/>
      <c r="FB965" s="56"/>
      <c r="FC965" s="56"/>
      <c r="FE965" s="64" t="s">
        <v>108</v>
      </c>
      <c r="FG965" s="56"/>
      <c r="FJ965" s="94"/>
      <c r="FK965" s="56"/>
    </row>
    <row r="966" spans="1:167" s="7" customFormat="1" ht="20.399999999999999" x14ac:dyDescent="0.3">
      <c r="A966" s="65"/>
      <c r="B966" s="58" t="s">
        <v>122</v>
      </c>
      <c r="C966" s="256" t="s">
        <v>123</v>
      </c>
      <c r="D966" s="256"/>
      <c r="E966" s="256"/>
      <c r="F966" s="59" t="s">
        <v>111</v>
      </c>
      <c r="G966" s="66">
        <v>109</v>
      </c>
      <c r="H966" s="60"/>
      <c r="I966" s="66">
        <v>109</v>
      </c>
      <c r="J966" s="68"/>
      <c r="K966" s="60"/>
      <c r="L966" s="61">
        <v>27.96</v>
      </c>
      <c r="M966" s="60"/>
      <c r="N966" s="63">
        <v>1459.72</v>
      </c>
      <c r="EZ966" s="47"/>
      <c r="FA966" s="56"/>
      <c r="FB966" s="56"/>
      <c r="FC966" s="56"/>
      <c r="FE966" s="64" t="s">
        <v>123</v>
      </c>
      <c r="FG966" s="56"/>
      <c r="FJ966" s="94"/>
      <c r="FK966" s="56"/>
    </row>
    <row r="967" spans="1:167" s="7" customFormat="1" ht="40.799999999999997" x14ac:dyDescent="0.3">
      <c r="A967" s="65"/>
      <c r="B967" s="58" t="s">
        <v>124</v>
      </c>
      <c r="C967" s="256" t="s">
        <v>125</v>
      </c>
      <c r="D967" s="256"/>
      <c r="E967" s="256"/>
      <c r="F967" s="59" t="s">
        <v>111</v>
      </c>
      <c r="G967" s="66">
        <v>65</v>
      </c>
      <c r="H967" s="62">
        <v>0.85</v>
      </c>
      <c r="I967" s="62">
        <v>55.25</v>
      </c>
      <c r="J967" s="68"/>
      <c r="K967" s="60"/>
      <c r="L967" s="61">
        <v>14.17</v>
      </c>
      <c r="M967" s="60"/>
      <c r="N967" s="85">
        <v>739.9</v>
      </c>
      <c r="EZ967" s="47"/>
      <c r="FA967" s="56"/>
      <c r="FB967" s="56"/>
      <c r="FC967" s="56"/>
      <c r="FE967" s="64" t="s">
        <v>125</v>
      </c>
      <c r="FG967" s="56"/>
      <c r="FJ967" s="94"/>
      <c r="FK967" s="56"/>
    </row>
    <row r="968" spans="1:167" s="7" customFormat="1" ht="14.4" x14ac:dyDescent="0.3">
      <c r="A968" s="75"/>
      <c r="B968" s="76"/>
      <c r="C968" s="258" t="s">
        <v>114</v>
      </c>
      <c r="D968" s="258"/>
      <c r="E968" s="258"/>
      <c r="F968" s="50"/>
      <c r="G968" s="51"/>
      <c r="H968" s="51"/>
      <c r="I968" s="51"/>
      <c r="J968" s="54"/>
      <c r="K968" s="51"/>
      <c r="L968" s="84">
        <v>3286.13</v>
      </c>
      <c r="M968" s="72"/>
      <c r="N968" s="78">
        <v>34682.379999999997</v>
      </c>
      <c r="EZ968" s="47"/>
      <c r="FA968" s="56"/>
      <c r="FB968" s="56"/>
      <c r="FC968" s="56"/>
      <c r="FG968" s="56" t="s">
        <v>114</v>
      </c>
      <c r="FJ968" s="94"/>
      <c r="FK968" s="56"/>
    </row>
    <row r="969" spans="1:167" s="7" customFormat="1" ht="14.4" x14ac:dyDescent="0.3">
      <c r="A969" s="259" t="s">
        <v>191</v>
      </c>
      <c r="B969" s="260"/>
      <c r="C969" s="260"/>
      <c r="D969" s="260"/>
      <c r="E969" s="260"/>
      <c r="F969" s="260"/>
      <c r="G969" s="260"/>
      <c r="H969" s="260"/>
      <c r="I969" s="260"/>
      <c r="J969" s="260"/>
      <c r="K969" s="260"/>
      <c r="L969" s="260"/>
      <c r="M969" s="260"/>
      <c r="N969" s="261"/>
      <c r="EZ969" s="47"/>
      <c r="FA969" s="56"/>
      <c r="FB969" s="56"/>
      <c r="FC969" s="56"/>
      <c r="FG969" s="56"/>
      <c r="FJ969" s="94" t="s">
        <v>191</v>
      </c>
      <c r="FK969" s="56"/>
    </row>
    <row r="970" spans="1:167" s="7" customFormat="1" ht="51" x14ac:dyDescent="0.3">
      <c r="A970" s="48" t="s">
        <v>379</v>
      </c>
      <c r="B970" s="49" t="s">
        <v>193</v>
      </c>
      <c r="C970" s="258" t="s">
        <v>194</v>
      </c>
      <c r="D970" s="258"/>
      <c r="E970" s="258"/>
      <c r="F970" s="50" t="s">
        <v>195</v>
      </c>
      <c r="G970" s="51">
        <v>41.3</v>
      </c>
      <c r="H970" s="52">
        <v>1</v>
      </c>
      <c r="I970" s="87">
        <v>41.3</v>
      </c>
      <c r="J970" s="77">
        <v>3.28</v>
      </c>
      <c r="K970" s="51"/>
      <c r="L970" s="77">
        <v>135.46</v>
      </c>
      <c r="M970" s="91">
        <v>15.71</v>
      </c>
      <c r="N970" s="78">
        <v>2128.08</v>
      </c>
      <c r="EZ970" s="47"/>
      <c r="FA970" s="56" t="s">
        <v>194</v>
      </c>
      <c r="FB970" s="56" t="s">
        <v>0</v>
      </c>
      <c r="FC970" s="56" t="s">
        <v>0</v>
      </c>
      <c r="FG970" s="56"/>
      <c r="FJ970" s="94"/>
      <c r="FK970" s="56"/>
    </row>
    <row r="971" spans="1:167" s="7" customFormat="1" ht="14.4" x14ac:dyDescent="0.3">
      <c r="A971" s="75"/>
      <c r="B971" s="76"/>
      <c r="C971" s="258" t="s">
        <v>114</v>
      </c>
      <c r="D971" s="258"/>
      <c r="E971" s="258"/>
      <c r="F971" s="50"/>
      <c r="G971" s="51"/>
      <c r="H971" s="51"/>
      <c r="I971" s="51"/>
      <c r="J971" s="54"/>
      <c r="K971" s="51"/>
      <c r="L971" s="77">
        <v>135.46</v>
      </c>
      <c r="M971" s="72"/>
      <c r="N971" s="78">
        <v>2128.08</v>
      </c>
      <c r="EZ971" s="47"/>
      <c r="FA971" s="56"/>
      <c r="FB971" s="56"/>
      <c r="FC971" s="56"/>
      <c r="FG971" s="56" t="s">
        <v>114</v>
      </c>
      <c r="FJ971" s="94"/>
      <c r="FK971" s="56"/>
    </row>
    <row r="972" spans="1:167" s="7" customFormat="1" ht="51" x14ac:dyDescent="0.3">
      <c r="A972" s="48" t="s">
        <v>380</v>
      </c>
      <c r="B972" s="49" t="s">
        <v>197</v>
      </c>
      <c r="C972" s="258" t="s">
        <v>250</v>
      </c>
      <c r="D972" s="258"/>
      <c r="E972" s="258"/>
      <c r="F972" s="50" t="s">
        <v>195</v>
      </c>
      <c r="G972" s="51">
        <v>12.1</v>
      </c>
      <c r="H972" s="52">
        <v>1</v>
      </c>
      <c r="I972" s="87">
        <v>12.1</v>
      </c>
      <c r="J972" s="77">
        <v>8.39</v>
      </c>
      <c r="K972" s="51"/>
      <c r="L972" s="77">
        <v>101.52</v>
      </c>
      <c r="M972" s="91">
        <v>15.71</v>
      </c>
      <c r="N972" s="78">
        <v>1594.88</v>
      </c>
      <c r="EZ972" s="47"/>
      <c r="FA972" s="56" t="s">
        <v>250</v>
      </c>
      <c r="FB972" s="56" t="s">
        <v>0</v>
      </c>
      <c r="FC972" s="56" t="s">
        <v>0</v>
      </c>
      <c r="FG972" s="56"/>
      <c r="FJ972" s="94"/>
      <c r="FK972" s="56"/>
    </row>
    <row r="973" spans="1:167" s="7" customFormat="1" ht="14.4" x14ac:dyDescent="0.3">
      <c r="A973" s="75"/>
      <c r="B973" s="76"/>
      <c r="C973" s="258" t="s">
        <v>114</v>
      </c>
      <c r="D973" s="258"/>
      <c r="E973" s="258"/>
      <c r="F973" s="50"/>
      <c r="G973" s="51"/>
      <c r="H973" s="51"/>
      <c r="I973" s="51"/>
      <c r="J973" s="54"/>
      <c r="K973" s="51"/>
      <c r="L973" s="77">
        <v>101.52</v>
      </c>
      <c r="M973" s="72"/>
      <c r="N973" s="78">
        <v>1594.88</v>
      </c>
      <c r="EZ973" s="47"/>
      <c r="FA973" s="56"/>
      <c r="FB973" s="56"/>
      <c r="FC973" s="56"/>
      <c r="FG973" s="56" t="s">
        <v>114</v>
      </c>
      <c r="FJ973" s="94"/>
      <c r="FK973" s="56"/>
    </row>
    <row r="974" spans="1:167" s="7" customFormat="1" ht="40.799999999999997" x14ac:dyDescent="0.3">
      <c r="A974" s="48" t="s">
        <v>381</v>
      </c>
      <c r="B974" s="49" t="s">
        <v>200</v>
      </c>
      <c r="C974" s="258" t="s">
        <v>265</v>
      </c>
      <c r="D974" s="258"/>
      <c r="E974" s="258"/>
      <c r="F974" s="50" t="s">
        <v>195</v>
      </c>
      <c r="G974" s="51">
        <v>5</v>
      </c>
      <c r="H974" s="52">
        <v>1</v>
      </c>
      <c r="I974" s="52">
        <v>5</v>
      </c>
      <c r="J974" s="77">
        <v>10.88</v>
      </c>
      <c r="K974" s="51"/>
      <c r="L974" s="77">
        <v>54.4</v>
      </c>
      <c r="M974" s="91">
        <v>15.71</v>
      </c>
      <c r="N974" s="103">
        <v>854.62</v>
      </c>
      <c r="EZ974" s="47"/>
      <c r="FA974" s="56" t="s">
        <v>265</v>
      </c>
      <c r="FB974" s="56" t="s">
        <v>0</v>
      </c>
      <c r="FC974" s="56" t="s">
        <v>0</v>
      </c>
      <c r="FG974" s="56"/>
      <c r="FJ974" s="94"/>
      <c r="FK974" s="56"/>
    </row>
    <row r="975" spans="1:167" s="7" customFormat="1" ht="14.4" x14ac:dyDescent="0.3">
      <c r="A975" s="75"/>
      <c r="B975" s="76"/>
      <c r="C975" s="258" t="s">
        <v>114</v>
      </c>
      <c r="D975" s="258"/>
      <c r="E975" s="258"/>
      <c r="F975" s="50"/>
      <c r="G975" s="51"/>
      <c r="H975" s="51"/>
      <c r="I975" s="51"/>
      <c r="J975" s="54"/>
      <c r="K975" s="51"/>
      <c r="L975" s="77">
        <v>54.4</v>
      </c>
      <c r="M975" s="72"/>
      <c r="N975" s="103">
        <v>854.62</v>
      </c>
      <c r="EZ975" s="47"/>
      <c r="FA975" s="56"/>
      <c r="FB975" s="56"/>
      <c r="FC975" s="56"/>
      <c r="FG975" s="56" t="s">
        <v>114</v>
      </c>
      <c r="FJ975" s="94"/>
      <c r="FK975" s="56"/>
    </row>
    <row r="976" spans="1:167" s="7" customFormat="1" ht="40.799999999999997" x14ac:dyDescent="0.3">
      <c r="A976" s="48" t="s">
        <v>382</v>
      </c>
      <c r="B976" s="49" t="s">
        <v>203</v>
      </c>
      <c r="C976" s="258" t="s">
        <v>204</v>
      </c>
      <c r="D976" s="258"/>
      <c r="E976" s="258"/>
      <c r="F976" s="50" t="s">
        <v>195</v>
      </c>
      <c r="G976" s="51">
        <v>58.4</v>
      </c>
      <c r="H976" s="52">
        <v>1</v>
      </c>
      <c r="I976" s="87">
        <v>58.4</v>
      </c>
      <c r="J976" s="77">
        <v>3.86</v>
      </c>
      <c r="K976" s="51"/>
      <c r="L976" s="77">
        <v>225.42</v>
      </c>
      <c r="M976" s="91">
        <v>16.22</v>
      </c>
      <c r="N976" s="78">
        <v>3656.31</v>
      </c>
      <c r="EZ976" s="47"/>
      <c r="FA976" s="56" t="s">
        <v>204</v>
      </c>
      <c r="FB976" s="56" t="s">
        <v>0</v>
      </c>
      <c r="FC976" s="56" t="s">
        <v>0</v>
      </c>
      <c r="FG976" s="56"/>
      <c r="FJ976" s="94"/>
      <c r="FK976" s="56"/>
    </row>
    <row r="977" spans="1:167" s="7" customFormat="1" ht="14.4" x14ac:dyDescent="0.3">
      <c r="A977" s="75"/>
      <c r="B977" s="76"/>
      <c r="C977" s="258" t="s">
        <v>114</v>
      </c>
      <c r="D977" s="258"/>
      <c r="E977" s="258"/>
      <c r="F977" s="50"/>
      <c r="G977" s="51"/>
      <c r="H977" s="51"/>
      <c r="I977" s="51"/>
      <c r="J977" s="54"/>
      <c r="K977" s="51"/>
      <c r="L977" s="77">
        <v>225.42</v>
      </c>
      <c r="M977" s="72"/>
      <c r="N977" s="78">
        <v>3656.31</v>
      </c>
      <c r="EZ977" s="47"/>
      <c r="FA977" s="56"/>
      <c r="FB977" s="56"/>
      <c r="FC977" s="56"/>
      <c r="FG977" s="56" t="s">
        <v>114</v>
      </c>
      <c r="FJ977" s="94"/>
      <c r="FK977" s="56"/>
    </row>
    <row r="978" spans="1:167" s="7" customFormat="1" ht="0" hidden="1" customHeight="1" x14ac:dyDescent="0.3">
      <c r="A978" s="95"/>
      <c r="B978" s="56"/>
      <c r="C978" s="56"/>
      <c r="D978" s="56"/>
      <c r="E978" s="56"/>
      <c r="F978" s="96"/>
      <c r="G978" s="96"/>
      <c r="H978" s="96"/>
      <c r="I978" s="96"/>
      <c r="J978" s="97"/>
      <c r="K978" s="96"/>
      <c r="L978" s="97"/>
      <c r="M978" s="60"/>
      <c r="N978" s="97"/>
      <c r="EZ978" s="47"/>
      <c r="FA978" s="56"/>
      <c r="FB978" s="56"/>
      <c r="FC978" s="56"/>
      <c r="FG978" s="56"/>
      <c r="FJ978" s="94"/>
      <c r="FK978" s="56"/>
    </row>
    <row r="979" spans="1:167" s="7" customFormat="1" ht="14.4" x14ac:dyDescent="0.3">
      <c r="A979" s="98"/>
      <c r="B979" s="99"/>
      <c r="C979" s="258" t="s">
        <v>383</v>
      </c>
      <c r="D979" s="258"/>
      <c r="E979" s="258"/>
      <c r="F979" s="258"/>
      <c r="G979" s="258"/>
      <c r="H979" s="258"/>
      <c r="I979" s="258"/>
      <c r="J979" s="258"/>
      <c r="K979" s="258"/>
      <c r="L979" s="100">
        <v>621913.81999999995</v>
      </c>
      <c r="M979" s="101"/>
      <c r="N979" s="102">
        <v>6114082.1299999999</v>
      </c>
      <c r="EZ979" s="47"/>
      <c r="FA979" s="56"/>
      <c r="FB979" s="56"/>
      <c r="FC979" s="56"/>
      <c r="FG979" s="56"/>
      <c r="FJ979" s="94"/>
      <c r="FK979" s="56" t="s">
        <v>383</v>
      </c>
    </row>
    <row r="980" spans="1:167" s="7" customFormat="1" ht="14.4" x14ac:dyDescent="0.3">
      <c r="A980" s="266" t="s">
        <v>384</v>
      </c>
      <c r="B980" s="267"/>
      <c r="C980" s="267"/>
      <c r="D980" s="267"/>
      <c r="E980" s="267"/>
      <c r="F980" s="267"/>
      <c r="G980" s="267"/>
      <c r="H980" s="267"/>
      <c r="I980" s="267"/>
      <c r="J980" s="267"/>
      <c r="K980" s="267"/>
      <c r="L980" s="267"/>
      <c r="M980" s="267"/>
      <c r="N980" s="268"/>
      <c r="EZ980" s="47" t="s">
        <v>384</v>
      </c>
      <c r="FA980" s="56"/>
      <c r="FB980" s="56"/>
      <c r="FC980" s="56"/>
      <c r="FG980" s="56"/>
      <c r="FJ980" s="94"/>
      <c r="FK980" s="56"/>
    </row>
    <row r="981" spans="1:167" s="7" customFormat="1" ht="30.6" x14ac:dyDescent="0.3">
      <c r="A981" s="48" t="s">
        <v>385</v>
      </c>
      <c r="B981" s="49" t="s">
        <v>208</v>
      </c>
      <c r="C981" s="258" t="s">
        <v>209</v>
      </c>
      <c r="D981" s="258"/>
      <c r="E981" s="258"/>
      <c r="F981" s="50" t="s">
        <v>210</v>
      </c>
      <c r="G981" s="51">
        <v>1</v>
      </c>
      <c r="H981" s="52">
        <v>1</v>
      </c>
      <c r="I981" s="52">
        <v>1</v>
      </c>
      <c r="J981" s="54"/>
      <c r="K981" s="51"/>
      <c r="L981" s="54"/>
      <c r="M981" s="51"/>
      <c r="N981" s="55"/>
      <c r="EZ981" s="47"/>
      <c r="FA981" s="56" t="s">
        <v>209</v>
      </c>
      <c r="FB981" s="56" t="s">
        <v>0</v>
      </c>
      <c r="FC981" s="56" t="s">
        <v>0</v>
      </c>
      <c r="FG981" s="56"/>
      <c r="FJ981" s="94"/>
      <c r="FK981" s="56"/>
    </row>
    <row r="982" spans="1:167" s="7" customFormat="1" ht="14.4" x14ac:dyDescent="0.3">
      <c r="A982" s="57"/>
      <c r="B982" s="58" t="s">
        <v>18</v>
      </c>
      <c r="C982" s="256" t="s">
        <v>104</v>
      </c>
      <c r="D982" s="256"/>
      <c r="E982" s="256"/>
      <c r="F982" s="59"/>
      <c r="G982" s="60"/>
      <c r="H982" s="60"/>
      <c r="I982" s="60"/>
      <c r="J982" s="61">
        <v>298.64</v>
      </c>
      <c r="K982" s="60"/>
      <c r="L982" s="61">
        <v>298.64</v>
      </c>
      <c r="M982" s="62">
        <v>52.21</v>
      </c>
      <c r="N982" s="63">
        <v>15591.99</v>
      </c>
      <c r="EZ982" s="47"/>
      <c r="FA982" s="56"/>
      <c r="FB982" s="56"/>
      <c r="FC982" s="56"/>
      <c r="FD982" s="64" t="s">
        <v>104</v>
      </c>
      <c r="FG982" s="56"/>
      <c r="FJ982" s="94"/>
      <c r="FK982" s="56"/>
    </row>
    <row r="983" spans="1:167" s="7" customFormat="1" ht="14.4" x14ac:dyDescent="0.3">
      <c r="A983" s="57"/>
      <c r="B983" s="58" t="s">
        <v>115</v>
      </c>
      <c r="C983" s="256" t="s">
        <v>119</v>
      </c>
      <c r="D983" s="256"/>
      <c r="E983" s="256"/>
      <c r="F983" s="59"/>
      <c r="G983" s="60"/>
      <c r="H983" s="60"/>
      <c r="I983" s="60"/>
      <c r="J983" s="61">
        <v>128.02000000000001</v>
      </c>
      <c r="K983" s="60"/>
      <c r="L983" s="61">
        <v>128.02000000000001</v>
      </c>
      <c r="M983" s="62">
        <v>15.71</v>
      </c>
      <c r="N983" s="63">
        <v>2011.19</v>
      </c>
      <c r="EZ983" s="47"/>
      <c r="FA983" s="56"/>
      <c r="FB983" s="56"/>
      <c r="FC983" s="56"/>
      <c r="FD983" s="64" t="s">
        <v>119</v>
      </c>
      <c r="FG983" s="56"/>
      <c r="FJ983" s="94"/>
      <c r="FK983" s="56"/>
    </row>
    <row r="984" spans="1:167" s="7" customFormat="1" ht="14.4" x14ac:dyDescent="0.3">
      <c r="A984" s="57"/>
      <c r="B984" s="58" t="s">
        <v>13</v>
      </c>
      <c r="C984" s="256" t="s">
        <v>120</v>
      </c>
      <c r="D984" s="256"/>
      <c r="E984" s="256"/>
      <c r="F984" s="59"/>
      <c r="G984" s="60"/>
      <c r="H984" s="60"/>
      <c r="I984" s="60"/>
      <c r="J984" s="61">
        <v>19.84</v>
      </c>
      <c r="K984" s="60"/>
      <c r="L984" s="61">
        <v>19.84</v>
      </c>
      <c r="M984" s="62">
        <v>52.21</v>
      </c>
      <c r="N984" s="63">
        <v>1035.8499999999999</v>
      </c>
      <c r="EZ984" s="47"/>
      <c r="FA984" s="56"/>
      <c r="FB984" s="56"/>
      <c r="FC984" s="56"/>
      <c r="FD984" s="64" t="s">
        <v>120</v>
      </c>
      <c r="FG984" s="56"/>
      <c r="FJ984" s="94"/>
      <c r="FK984" s="56"/>
    </row>
    <row r="985" spans="1:167" s="7" customFormat="1" ht="14.4" x14ac:dyDescent="0.3">
      <c r="A985" s="65"/>
      <c r="B985" s="58"/>
      <c r="C985" s="256" t="s">
        <v>105</v>
      </c>
      <c r="D985" s="256"/>
      <c r="E985" s="256"/>
      <c r="F985" s="59" t="s">
        <v>106</v>
      </c>
      <c r="G985" s="62">
        <v>35.01</v>
      </c>
      <c r="H985" s="60"/>
      <c r="I985" s="62">
        <v>35.01</v>
      </c>
      <c r="J985" s="68"/>
      <c r="K985" s="60"/>
      <c r="L985" s="68"/>
      <c r="M985" s="60"/>
      <c r="N985" s="69"/>
      <c r="EZ985" s="47"/>
      <c r="FA985" s="56"/>
      <c r="FB985" s="56"/>
      <c r="FC985" s="56"/>
      <c r="FE985" s="64" t="s">
        <v>105</v>
      </c>
      <c r="FG985" s="56"/>
      <c r="FJ985" s="94"/>
      <c r="FK985" s="56"/>
    </row>
    <row r="986" spans="1:167" s="7" customFormat="1" ht="14.4" x14ac:dyDescent="0.3">
      <c r="A986" s="65"/>
      <c r="B986" s="58"/>
      <c r="C986" s="256" t="s">
        <v>121</v>
      </c>
      <c r="D986" s="256"/>
      <c r="E986" s="256"/>
      <c r="F986" s="59" t="s">
        <v>106</v>
      </c>
      <c r="G986" s="62">
        <v>1.71</v>
      </c>
      <c r="H986" s="60"/>
      <c r="I986" s="62">
        <v>1.71</v>
      </c>
      <c r="J986" s="68"/>
      <c r="K986" s="60"/>
      <c r="L986" s="68"/>
      <c r="M986" s="60"/>
      <c r="N986" s="69"/>
      <c r="EZ986" s="47"/>
      <c r="FA986" s="56"/>
      <c r="FB986" s="56"/>
      <c r="FC986" s="56"/>
      <c r="FE986" s="64" t="s">
        <v>121</v>
      </c>
      <c r="FG986" s="56"/>
      <c r="FJ986" s="94"/>
      <c r="FK986" s="56"/>
    </row>
    <row r="987" spans="1:167" s="7" customFormat="1" ht="14.4" x14ac:dyDescent="0.3">
      <c r="A987" s="70"/>
      <c r="B987" s="58"/>
      <c r="C987" s="262" t="s">
        <v>107</v>
      </c>
      <c r="D987" s="262"/>
      <c r="E987" s="262"/>
      <c r="F987" s="71"/>
      <c r="G987" s="72"/>
      <c r="H987" s="72"/>
      <c r="I987" s="72"/>
      <c r="J987" s="73">
        <v>426.66</v>
      </c>
      <c r="K987" s="72"/>
      <c r="L987" s="73">
        <v>426.66</v>
      </c>
      <c r="M987" s="72"/>
      <c r="N987" s="74">
        <v>17603.18</v>
      </c>
      <c r="EZ987" s="47"/>
      <c r="FA987" s="56"/>
      <c r="FB987" s="56"/>
      <c r="FC987" s="56"/>
      <c r="FF987" s="64" t="s">
        <v>107</v>
      </c>
      <c r="FG987" s="56"/>
      <c r="FJ987" s="94"/>
      <c r="FK987" s="56"/>
    </row>
    <row r="988" spans="1:167" s="7" customFormat="1" ht="14.4" x14ac:dyDescent="0.3">
      <c r="A988" s="65"/>
      <c r="B988" s="58"/>
      <c r="C988" s="256" t="s">
        <v>108</v>
      </c>
      <c r="D988" s="256"/>
      <c r="E988" s="256"/>
      <c r="F988" s="59"/>
      <c r="G988" s="60"/>
      <c r="H988" s="60"/>
      <c r="I988" s="60"/>
      <c r="J988" s="68"/>
      <c r="K988" s="60"/>
      <c r="L988" s="61">
        <v>318.48</v>
      </c>
      <c r="M988" s="60"/>
      <c r="N988" s="63">
        <v>16627.84</v>
      </c>
      <c r="EZ988" s="47"/>
      <c r="FA988" s="56"/>
      <c r="FB988" s="56"/>
      <c r="FC988" s="56"/>
      <c r="FE988" s="64" t="s">
        <v>108</v>
      </c>
      <c r="FG988" s="56"/>
      <c r="FJ988" s="94"/>
      <c r="FK988" s="56"/>
    </row>
    <row r="989" spans="1:167" s="7" customFormat="1" ht="20.399999999999999" x14ac:dyDescent="0.3">
      <c r="A989" s="65"/>
      <c r="B989" s="58" t="s">
        <v>122</v>
      </c>
      <c r="C989" s="256" t="s">
        <v>123</v>
      </c>
      <c r="D989" s="256"/>
      <c r="E989" s="256"/>
      <c r="F989" s="59" t="s">
        <v>111</v>
      </c>
      <c r="G989" s="66">
        <v>109</v>
      </c>
      <c r="H989" s="60"/>
      <c r="I989" s="66">
        <v>109</v>
      </c>
      <c r="J989" s="68"/>
      <c r="K989" s="60"/>
      <c r="L989" s="61">
        <v>347.14</v>
      </c>
      <c r="M989" s="60"/>
      <c r="N989" s="63">
        <v>18124.349999999999</v>
      </c>
      <c r="EZ989" s="47"/>
      <c r="FA989" s="56"/>
      <c r="FB989" s="56"/>
      <c r="FC989" s="56"/>
      <c r="FE989" s="64" t="s">
        <v>123</v>
      </c>
      <c r="FG989" s="56"/>
      <c r="FJ989" s="94"/>
      <c r="FK989" s="56"/>
    </row>
    <row r="990" spans="1:167" s="7" customFormat="1" ht="40.799999999999997" x14ac:dyDescent="0.3">
      <c r="A990" s="65"/>
      <c r="B990" s="58" t="s">
        <v>124</v>
      </c>
      <c r="C990" s="256" t="s">
        <v>125</v>
      </c>
      <c r="D990" s="256"/>
      <c r="E990" s="256"/>
      <c r="F990" s="59" t="s">
        <v>111</v>
      </c>
      <c r="G990" s="66">
        <v>65</v>
      </c>
      <c r="H990" s="62">
        <v>0.85</v>
      </c>
      <c r="I990" s="62">
        <v>55.25</v>
      </c>
      <c r="J990" s="68"/>
      <c r="K990" s="60"/>
      <c r="L990" s="61">
        <v>175.96</v>
      </c>
      <c r="M990" s="60"/>
      <c r="N990" s="63">
        <v>9186.8799999999992</v>
      </c>
      <c r="EZ990" s="47"/>
      <c r="FA990" s="56"/>
      <c r="FB990" s="56"/>
      <c r="FC990" s="56"/>
      <c r="FE990" s="64" t="s">
        <v>125</v>
      </c>
      <c r="FG990" s="56"/>
      <c r="FJ990" s="94"/>
      <c r="FK990" s="56"/>
    </row>
    <row r="991" spans="1:167" s="7" customFormat="1" ht="14.4" x14ac:dyDescent="0.3">
      <c r="A991" s="75"/>
      <c r="B991" s="76"/>
      <c r="C991" s="258" t="s">
        <v>114</v>
      </c>
      <c r="D991" s="258"/>
      <c r="E991" s="258"/>
      <c r="F991" s="50"/>
      <c r="G991" s="51"/>
      <c r="H991" s="51"/>
      <c r="I991" s="51"/>
      <c r="J991" s="54"/>
      <c r="K991" s="51"/>
      <c r="L991" s="77">
        <v>949.76</v>
      </c>
      <c r="M991" s="72"/>
      <c r="N991" s="78">
        <v>44914.41</v>
      </c>
      <c r="EZ991" s="47"/>
      <c r="FA991" s="56"/>
      <c r="FB991" s="56"/>
      <c r="FC991" s="56"/>
      <c r="FG991" s="56" t="s">
        <v>114</v>
      </c>
      <c r="FJ991" s="94"/>
      <c r="FK991" s="56"/>
    </row>
    <row r="992" spans="1:167" s="7" customFormat="1" ht="40.799999999999997" x14ac:dyDescent="0.3">
      <c r="A992" s="48" t="s">
        <v>386</v>
      </c>
      <c r="B992" s="49" t="s">
        <v>126</v>
      </c>
      <c r="C992" s="258" t="s">
        <v>127</v>
      </c>
      <c r="D992" s="258"/>
      <c r="E992" s="258"/>
      <c r="F992" s="50" t="s">
        <v>103</v>
      </c>
      <c r="G992" s="51">
        <v>0.28399999999999997</v>
      </c>
      <c r="H992" s="52">
        <v>1</v>
      </c>
      <c r="I992" s="86">
        <v>0.28399999999999997</v>
      </c>
      <c r="J992" s="54"/>
      <c r="K992" s="51"/>
      <c r="L992" s="54"/>
      <c r="M992" s="51"/>
      <c r="N992" s="55"/>
      <c r="EZ992" s="47"/>
      <c r="FA992" s="56" t="s">
        <v>127</v>
      </c>
      <c r="FB992" s="56" t="s">
        <v>0</v>
      </c>
      <c r="FC992" s="56" t="s">
        <v>0</v>
      </c>
      <c r="FG992" s="56"/>
      <c r="FJ992" s="94"/>
      <c r="FK992" s="56"/>
    </row>
    <row r="993" spans="1:167" s="7" customFormat="1" ht="14.4" x14ac:dyDescent="0.3">
      <c r="A993" s="57"/>
      <c r="B993" s="58" t="s">
        <v>18</v>
      </c>
      <c r="C993" s="256" t="s">
        <v>104</v>
      </c>
      <c r="D993" s="256"/>
      <c r="E993" s="256"/>
      <c r="F993" s="59"/>
      <c r="G993" s="60"/>
      <c r="H993" s="60"/>
      <c r="I993" s="60"/>
      <c r="J993" s="61">
        <v>92.08</v>
      </c>
      <c r="K993" s="60"/>
      <c r="L993" s="61">
        <v>26.15</v>
      </c>
      <c r="M993" s="62">
        <v>52.21</v>
      </c>
      <c r="N993" s="63">
        <v>1365.29</v>
      </c>
      <c r="EZ993" s="47"/>
      <c r="FA993" s="56"/>
      <c r="FB993" s="56"/>
      <c r="FC993" s="56"/>
      <c r="FD993" s="64" t="s">
        <v>104</v>
      </c>
      <c r="FG993" s="56"/>
      <c r="FJ993" s="94"/>
      <c r="FK993" s="56"/>
    </row>
    <row r="994" spans="1:167" s="7" customFormat="1" ht="14.4" x14ac:dyDescent="0.3">
      <c r="A994" s="57"/>
      <c r="B994" s="58" t="s">
        <v>115</v>
      </c>
      <c r="C994" s="256" t="s">
        <v>119</v>
      </c>
      <c r="D994" s="256"/>
      <c r="E994" s="256"/>
      <c r="F994" s="59"/>
      <c r="G994" s="60"/>
      <c r="H994" s="60"/>
      <c r="I994" s="60"/>
      <c r="J994" s="61">
        <v>287.60000000000002</v>
      </c>
      <c r="K994" s="60"/>
      <c r="L994" s="61">
        <v>81.680000000000007</v>
      </c>
      <c r="M994" s="62">
        <v>15.71</v>
      </c>
      <c r="N994" s="63">
        <v>1283.19</v>
      </c>
      <c r="EZ994" s="47"/>
      <c r="FA994" s="56"/>
      <c r="FB994" s="56"/>
      <c r="FC994" s="56"/>
      <c r="FD994" s="64" t="s">
        <v>119</v>
      </c>
      <c r="FG994" s="56"/>
      <c r="FJ994" s="94"/>
      <c r="FK994" s="56"/>
    </row>
    <row r="995" spans="1:167" s="7" customFormat="1" ht="14.4" x14ac:dyDescent="0.3">
      <c r="A995" s="57"/>
      <c r="B995" s="58" t="s">
        <v>13</v>
      </c>
      <c r="C995" s="256" t="s">
        <v>120</v>
      </c>
      <c r="D995" s="256"/>
      <c r="E995" s="256"/>
      <c r="F995" s="59"/>
      <c r="G995" s="60"/>
      <c r="H995" s="60"/>
      <c r="I995" s="60"/>
      <c r="J995" s="61">
        <v>37.57</v>
      </c>
      <c r="K995" s="60"/>
      <c r="L995" s="61">
        <v>10.67</v>
      </c>
      <c r="M995" s="62">
        <v>52.21</v>
      </c>
      <c r="N995" s="85">
        <v>557.08000000000004</v>
      </c>
      <c r="EZ995" s="47"/>
      <c r="FA995" s="56"/>
      <c r="FB995" s="56"/>
      <c r="FC995" s="56"/>
      <c r="FD995" s="64" t="s">
        <v>120</v>
      </c>
      <c r="FG995" s="56"/>
      <c r="FJ995" s="94"/>
      <c r="FK995" s="56"/>
    </row>
    <row r="996" spans="1:167" s="7" customFormat="1" ht="14.4" x14ac:dyDescent="0.3">
      <c r="A996" s="65"/>
      <c r="B996" s="58"/>
      <c r="C996" s="256" t="s">
        <v>105</v>
      </c>
      <c r="D996" s="256"/>
      <c r="E996" s="256"/>
      <c r="F996" s="59" t="s">
        <v>106</v>
      </c>
      <c r="G996" s="80">
        <v>11.7</v>
      </c>
      <c r="H996" s="60"/>
      <c r="I996" s="92">
        <v>3.3228</v>
      </c>
      <c r="J996" s="68"/>
      <c r="K996" s="60"/>
      <c r="L996" s="68"/>
      <c r="M996" s="60"/>
      <c r="N996" s="69"/>
      <c r="EZ996" s="47"/>
      <c r="FA996" s="56"/>
      <c r="FB996" s="56"/>
      <c r="FC996" s="56"/>
      <c r="FE996" s="64" t="s">
        <v>105</v>
      </c>
      <c r="FG996" s="56"/>
      <c r="FJ996" s="94"/>
      <c r="FK996" s="56"/>
    </row>
    <row r="997" spans="1:167" s="7" customFormat="1" ht="14.4" x14ac:dyDescent="0.3">
      <c r="A997" s="65"/>
      <c r="B997" s="58"/>
      <c r="C997" s="256" t="s">
        <v>121</v>
      </c>
      <c r="D997" s="256"/>
      <c r="E997" s="256"/>
      <c r="F997" s="59" t="s">
        <v>106</v>
      </c>
      <c r="G997" s="62">
        <v>2.96</v>
      </c>
      <c r="H997" s="60"/>
      <c r="I997" s="81">
        <v>0.84064000000000005</v>
      </c>
      <c r="J997" s="68"/>
      <c r="K997" s="60"/>
      <c r="L997" s="68"/>
      <c r="M997" s="60"/>
      <c r="N997" s="69"/>
      <c r="EZ997" s="47"/>
      <c r="FA997" s="56"/>
      <c r="FB997" s="56"/>
      <c r="FC997" s="56"/>
      <c r="FE997" s="64" t="s">
        <v>121</v>
      </c>
      <c r="FG997" s="56"/>
      <c r="FJ997" s="94"/>
      <c r="FK997" s="56"/>
    </row>
    <row r="998" spans="1:167" s="7" customFormat="1" ht="14.4" x14ac:dyDescent="0.3">
      <c r="A998" s="70"/>
      <c r="B998" s="58"/>
      <c r="C998" s="262" t="s">
        <v>107</v>
      </c>
      <c r="D998" s="262"/>
      <c r="E998" s="262"/>
      <c r="F998" s="71"/>
      <c r="G998" s="72"/>
      <c r="H998" s="72"/>
      <c r="I998" s="72"/>
      <c r="J998" s="73">
        <v>379.68</v>
      </c>
      <c r="K998" s="72"/>
      <c r="L998" s="73">
        <v>107.83</v>
      </c>
      <c r="M998" s="72"/>
      <c r="N998" s="74">
        <v>2648.48</v>
      </c>
      <c r="EZ998" s="47"/>
      <c r="FA998" s="56"/>
      <c r="FB998" s="56"/>
      <c r="FC998" s="56"/>
      <c r="FF998" s="64" t="s">
        <v>107</v>
      </c>
      <c r="FG998" s="56"/>
      <c r="FJ998" s="94"/>
      <c r="FK998" s="56"/>
    </row>
    <row r="999" spans="1:167" s="7" customFormat="1" ht="14.4" x14ac:dyDescent="0.3">
      <c r="A999" s="65"/>
      <c r="B999" s="58"/>
      <c r="C999" s="256" t="s">
        <v>108</v>
      </c>
      <c r="D999" s="256"/>
      <c r="E999" s="256"/>
      <c r="F999" s="59"/>
      <c r="G999" s="60"/>
      <c r="H999" s="60"/>
      <c r="I999" s="60"/>
      <c r="J999" s="68"/>
      <c r="K999" s="60"/>
      <c r="L999" s="61">
        <v>36.82</v>
      </c>
      <c r="M999" s="60"/>
      <c r="N999" s="63">
        <v>1922.37</v>
      </c>
      <c r="EZ999" s="47"/>
      <c r="FA999" s="56"/>
      <c r="FB999" s="56"/>
      <c r="FC999" s="56"/>
      <c r="FE999" s="64" t="s">
        <v>108</v>
      </c>
      <c r="FG999" s="56"/>
      <c r="FJ999" s="94"/>
      <c r="FK999" s="56"/>
    </row>
    <row r="1000" spans="1:167" s="7" customFormat="1" ht="14.4" x14ac:dyDescent="0.3">
      <c r="A1000" s="65"/>
      <c r="B1000" s="58" t="s">
        <v>128</v>
      </c>
      <c r="C1000" s="256" t="s">
        <v>129</v>
      </c>
      <c r="D1000" s="256"/>
      <c r="E1000" s="256"/>
      <c r="F1000" s="59" t="s">
        <v>111</v>
      </c>
      <c r="G1000" s="66">
        <v>102</v>
      </c>
      <c r="H1000" s="60"/>
      <c r="I1000" s="66">
        <v>102</v>
      </c>
      <c r="J1000" s="68"/>
      <c r="K1000" s="60"/>
      <c r="L1000" s="61">
        <v>37.56</v>
      </c>
      <c r="M1000" s="60"/>
      <c r="N1000" s="63">
        <v>1960.82</v>
      </c>
      <c r="EZ1000" s="47"/>
      <c r="FA1000" s="56"/>
      <c r="FB1000" s="56"/>
      <c r="FC1000" s="56"/>
      <c r="FE1000" s="64" t="s">
        <v>129</v>
      </c>
      <c r="FG1000" s="56"/>
      <c r="FJ1000" s="94"/>
      <c r="FK1000" s="56"/>
    </row>
    <row r="1001" spans="1:167" s="7" customFormat="1" ht="14.4" x14ac:dyDescent="0.3">
      <c r="A1001" s="65"/>
      <c r="B1001" s="58" t="s">
        <v>130</v>
      </c>
      <c r="C1001" s="256" t="s">
        <v>131</v>
      </c>
      <c r="D1001" s="256"/>
      <c r="E1001" s="256"/>
      <c r="F1001" s="59" t="s">
        <v>111</v>
      </c>
      <c r="G1001" s="66">
        <v>54</v>
      </c>
      <c r="H1001" s="60"/>
      <c r="I1001" s="66">
        <v>54</v>
      </c>
      <c r="J1001" s="68"/>
      <c r="K1001" s="60"/>
      <c r="L1001" s="61">
        <v>19.88</v>
      </c>
      <c r="M1001" s="60"/>
      <c r="N1001" s="63">
        <v>1038.08</v>
      </c>
      <c r="EZ1001" s="47"/>
      <c r="FA1001" s="56"/>
      <c r="FB1001" s="56"/>
      <c r="FC1001" s="56"/>
      <c r="FE1001" s="64" t="s">
        <v>131</v>
      </c>
      <c r="FG1001" s="56"/>
      <c r="FJ1001" s="94"/>
      <c r="FK1001" s="56"/>
    </row>
    <row r="1002" spans="1:167" s="7" customFormat="1" ht="14.4" x14ac:dyDescent="0.3">
      <c r="A1002" s="75"/>
      <c r="B1002" s="76"/>
      <c r="C1002" s="258" t="s">
        <v>114</v>
      </c>
      <c r="D1002" s="258"/>
      <c r="E1002" s="258"/>
      <c r="F1002" s="50"/>
      <c r="G1002" s="51"/>
      <c r="H1002" s="51"/>
      <c r="I1002" s="51"/>
      <c r="J1002" s="54"/>
      <c r="K1002" s="51"/>
      <c r="L1002" s="77">
        <v>165.27</v>
      </c>
      <c r="M1002" s="72"/>
      <c r="N1002" s="78">
        <v>5647.38</v>
      </c>
      <c r="EZ1002" s="47"/>
      <c r="FA1002" s="56"/>
      <c r="FB1002" s="56"/>
      <c r="FC1002" s="56"/>
      <c r="FG1002" s="56" t="s">
        <v>114</v>
      </c>
      <c r="FJ1002" s="94"/>
      <c r="FK1002" s="56"/>
    </row>
    <row r="1003" spans="1:167" s="7" customFormat="1" ht="20.399999999999999" x14ac:dyDescent="0.3">
      <c r="A1003" s="48" t="s">
        <v>387</v>
      </c>
      <c r="B1003" s="49" t="s">
        <v>132</v>
      </c>
      <c r="C1003" s="258" t="s">
        <v>133</v>
      </c>
      <c r="D1003" s="258"/>
      <c r="E1003" s="258"/>
      <c r="F1003" s="50" t="s">
        <v>103</v>
      </c>
      <c r="G1003" s="51">
        <v>0.1336</v>
      </c>
      <c r="H1003" s="52">
        <v>1</v>
      </c>
      <c r="I1003" s="53">
        <v>0.1336</v>
      </c>
      <c r="J1003" s="54"/>
      <c r="K1003" s="51"/>
      <c r="L1003" s="54"/>
      <c r="M1003" s="51"/>
      <c r="N1003" s="55"/>
      <c r="EZ1003" s="47"/>
      <c r="FA1003" s="56" t="s">
        <v>133</v>
      </c>
      <c r="FB1003" s="56" t="s">
        <v>0</v>
      </c>
      <c r="FC1003" s="56" t="s">
        <v>0</v>
      </c>
      <c r="FG1003" s="56"/>
      <c r="FJ1003" s="94"/>
      <c r="FK1003" s="56"/>
    </row>
    <row r="1004" spans="1:167" s="7" customFormat="1" ht="14.4" x14ac:dyDescent="0.3">
      <c r="A1004" s="57"/>
      <c r="B1004" s="58" t="s">
        <v>18</v>
      </c>
      <c r="C1004" s="256" t="s">
        <v>104</v>
      </c>
      <c r="D1004" s="256"/>
      <c r="E1004" s="256"/>
      <c r="F1004" s="59"/>
      <c r="G1004" s="60"/>
      <c r="H1004" s="60"/>
      <c r="I1004" s="60"/>
      <c r="J1004" s="61">
        <v>106.88</v>
      </c>
      <c r="K1004" s="60"/>
      <c r="L1004" s="61">
        <v>14.28</v>
      </c>
      <c r="M1004" s="62">
        <v>52.21</v>
      </c>
      <c r="N1004" s="85">
        <v>745.56</v>
      </c>
      <c r="EZ1004" s="47"/>
      <c r="FA1004" s="56"/>
      <c r="FB1004" s="56"/>
      <c r="FC1004" s="56"/>
      <c r="FD1004" s="64" t="s">
        <v>104</v>
      </c>
      <c r="FG1004" s="56"/>
      <c r="FJ1004" s="94"/>
      <c r="FK1004" s="56"/>
    </row>
    <row r="1005" spans="1:167" s="7" customFormat="1" ht="14.4" x14ac:dyDescent="0.3">
      <c r="A1005" s="57"/>
      <c r="B1005" s="58" t="s">
        <v>115</v>
      </c>
      <c r="C1005" s="256" t="s">
        <v>119</v>
      </c>
      <c r="D1005" s="256"/>
      <c r="E1005" s="256"/>
      <c r="F1005" s="59"/>
      <c r="G1005" s="60"/>
      <c r="H1005" s="60"/>
      <c r="I1005" s="60"/>
      <c r="J1005" s="61">
        <v>241.58</v>
      </c>
      <c r="K1005" s="60"/>
      <c r="L1005" s="61">
        <v>32.28</v>
      </c>
      <c r="M1005" s="62">
        <v>15.71</v>
      </c>
      <c r="N1005" s="85">
        <v>507.12</v>
      </c>
      <c r="EZ1005" s="47"/>
      <c r="FA1005" s="56"/>
      <c r="FB1005" s="56"/>
      <c r="FC1005" s="56"/>
      <c r="FD1005" s="64" t="s">
        <v>119</v>
      </c>
      <c r="FG1005" s="56"/>
      <c r="FJ1005" s="94"/>
      <c r="FK1005" s="56"/>
    </row>
    <row r="1006" spans="1:167" s="7" customFormat="1" ht="14.4" x14ac:dyDescent="0.3">
      <c r="A1006" s="57"/>
      <c r="B1006" s="58" t="s">
        <v>13</v>
      </c>
      <c r="C1006" s="256" t="s">
        <v>120</v>
      </c>
      <c r="D1006" s="256"/>
      <c r="E1006" s="256"/>
      <c r="F1006" s="59"/>
      <c r="G1006" s="60"/>
      <c r="H1006" s="60"/>
      <c r="I1006" s="60"/>
      <c r="J1006" s="61">
        <v>26.36</v>
      </c>
      <c r="K1006" s="60"/>
      <c r="L1006" s="61">
        <v>3.52</v>
      </c>
      <c r="M1006" s="62">
        <v>52.21</v>
      </c>
      <c r="N1006" s="85">
        <v>183.78</v>
      </c>
      <c r="EZ1006" s="47"/>
      <c r="FA1006" s="56"/>
      <c r="FB1006" s="56"/>
      <c r="FC1006" s="56"/>
      <c r="FD1006" s="64" t="s">
        <v>120</v>
      </c>
      <c r="FG1006" s="56"/>
      <c r="FJ1006" s="94"/>
      <c r="FK1006" s="56"/>
    </row>
    <row r="1007" spans="1:167" s="7" customFormat="1" ht="14.4" x14ac:dyDescent="0.3">
      <c r="A1007" s="65"/>
      <c r="B1007" s="58"/>
      <c r="C1007" s="256" t="s">
        <v>105</v>
      </c>
      <c r="D1007" s="256"/>
      <c r="E1007" s="256"/>
      <c r="F1007" s="59" t="s">
        <v>106</v>
      </c>
      <c r="G1007" s="62">
        <v>12.53</v>
      </c>
      <c r="H1007" s="60"/>
      <c r="I1007" s="82">
        <v>1.6740079999999999</v>
      </c>
      <c r="J1007" s="68"/>
      <c r="K1007" s="60"/>
      <c r="L1007" s="68"/>
      <c r="M1007" s="60"/>
      <c r="N1007" s="69"/>
      <c r="EZ1007" s="47"/>
      <c r="FA1007" s="56"/>
      <c r="FB1007" s="56"/>
      <c r="FC1007" s="56"/>
      <c r="FE1007" s="64" t="s">
        <v>105</v>
      </c>
      <c r="FG1007" s="56"/>
      <c r="FJ1007" s="94"/>
      <c r="FK1007" s="56"/>
    </row>
    <row r="1008" spans="1:167" s="7" customFormat="1" ht="14.4" x14ac:dyDescent="0.3">
      <c r="A1008" s="65"/>
      <c r="B1008" s="58"/>
      <c r="C1008" s="256" t="s">
        <v>121</v>
      </c>
      <c r="D1008" s="256"/>
      <c r="E1008" s="256"/>
      <c r="F1008" s="59" t="s">
        <v>106</v>
      </c>
      <c r="G1008" s="62">
        <v>2.62</v>
      </c>
      <c r="H1008" s="60"/>
      <c r="I1008" s="82">
        <v>0.35003200000000001</v>
      </c>
      <c r="J1008" s="68"/>
      <c r="K1008" s="60"/>
      <c r="L1008" s="68"/>
      <c r="M1008" s="60"/>
      <c r="N1008" s="69"/>
      <c r="EZ1008" s="47"/>
      <c r="FA1008" s="56"/>
      <c r="FB1008" s="56"/>
      <c r="FC1008" s="56"/>
      <c r="FE1008" s="64" t="s">
        <v>121</v>
      </c>
      <c r="FG1008" s="56"/>
      <c r="FJ1008" s="94"/>
      <c r="FK1008" s="56"/>
    </row>
    <row r="1009" spans="1:167" s="7" customFormat="1" ht="14.4" x14ac:dyDescent="0.3">
      <c r="A1009" s="70"/>
      <c r="B1009" s="58"/>
      <c r="C1009" s="262" t="s">
        <v>107</v>
      </c>
      <c r="D1009" s="262"/>
      <c r="E1009" s="262"/>
      <c r="F1009" s="71"/>
      <c r="G1009" s="72"/>
      <c r="H1009" s="72"/>
      <c r="I1009" s="72"/>
      <c r="J1009" s="73">
        <v>348.46</v>
      </c>
      <c r="K1009" s="72"/>
      <c r="L1009" s="73">
        <v>46.56</v>
      </c>
      <c r="M1009" s="72"/>
      <c r="N1009" s="74">
        <v>1252.68</v>
      </c>
      <c r="EZ1009" s="47"/>
      <c r="FA1009" s="56"/>
      <c r="FB1009" s="56"/>
      <c r="FC1009" s="56"/>
      <c r="FF1009" s="64" t="s">
        <v>107</v>
      </c>
      <c r="FG1009" s="56"/>
      <c r="FJ1009" s="94"/>
      <c r="FK1009" s="56"/>
    </row>
    <row r="1010" spans="1:167" s="7" customFormat="1" ht="14.4" x14ac:dyDescent="0.3">
      <c r="A1010" s="65"/>
      <c r="B1010" s="58"/>
      <c r="C1010" s="256" t="s">
        <v>108</v>
      </c>
      <c r="D1010" s="256"/>
      <c r="E1010" s="256"/>
      <c r="F1010" s="59"/>
      <c r="G1010" s="60"/>
      <c r="H1010" s="60"/>
      <c r="I1010" s="60"/>
      <c r="J1010" s="68"/>
      <c r="K1010" s="60"/>
      <c r="L1010" s="61">
        <v>17.8</v>
      </c>
      <c r="M1010" s="60"/>
      <c r="N1010" s="85">
        <v>929.34</v>
      </c>
      <c r="EZ1010" s="47"/>
      <c r="FA1010" s="56"/>
      <c r="FB1010" s="56"/>
      <c r="FC1010" s="56"/>
      <c r="FE1010" s="64" t="s">
        <v>108</v>
      </c>
      <c r="FG1010" s="56"/>
      <c r="FJ1010" s="94"/>
      <c r="FK1010" s="56"/>
    </row>
    <row r="1011" spans="1:167" s="7" customFormat="1" ht="20.399999999999999" x14ac:dyDescent="0.3">
      <c r="A1011" s="65"/>
      <c r="B1011" s="58" t="s">
        <v>134</v>
      </c>
      <c r="C1011" s="256" t="s">
        <v>135</v>
      </c>
      <c r="D1011" s="256"/>
      <c r="E1011" s="256"/>
      <c r="F1011" s="59" t="s">
        <v>111</v>
      </c>
      <c r="G1011" s="66">
        <v>92</v>
      </c>
      <c r="H1011" s="60"/>
      <c r="I1011" s="66">
        <v>92</v>
      </c>
      <c r="J1011" s="68"/>
      <c r="K1011" s="60"/>
      <c r="L1011" s="61">
        <v>16.38</v>
      </c>
      <c r="M1011" s="60"/>
      <c r="N1011" s="85">
        <v>854.99</v>
      </c>
      <c r="EZ1011" s="47"/>
      <c r="FA1011" s="56"/>
      <c r="FB1011" s="56"/>
      <c r="FC1011" s="56"/>
      <c r="FE1011" s="64" t="s">
        <v>135</v>
      </c>
      <c r="FG1011" s="56"/>
      <c r="FJ1011" s="94"/>
      <c r="FK1011" s="56"/>
    </row>
    <row r="1012" spans="1:167" s="7" customFormat="1" ht="40.799999999999997" x14ac:dyDescent="0.3">
      <c r="A1012" s="65"/>
      <c r="B1012" s="58" t="s">
        <v>136</v>
      </c>
      <c r="C1012" s="256" t="s">
        <v>137</v>
      </c>
      <c r="D1012" s="256"/>
      <c r="E1012" s="256"/>
      <c r="F1012" s="59" t="s">
        <v>111</v>
      </c>
      <c r="G1012" s="66">
        <v>46</v>
      </c>
      <c r="H1012" s="62">
        <v>0.85</v>
      </c>
      <c r="I1012" s="80">
        <v>39.1</v>
      </c>
      <c r="J1012" s="68"/>
      <c r="K1012" s="60"/>
      <c r="L1012" s="61">
        <v>6.96</v>
      </c>
      <c r="M1012" s="60"/>
      <c r="N1012" s="85">
        <v>363.37</v>
      </c>
      <c r="EZ1012" s="47"/>
      <c r="FA1012" s="56"/>
      <c r="FB1012" s="56"/>
      <c r="FC1012" s="56"/>
      <c r="FE1012" s="64" t="s">
        <v>137</v>
      </c>
      <c r="FG1012" s="56"/>
      <c r="FJ1012" s="94"/>
      <c r="FK1012" s="56"/>
    </row>
    <row r="1013" spans="1:167" s="7" customFormat="1" ht="14.4" x14ac:dyDescent="0.3">
      <c r="A1013" s="75"/>
      <c r="B1013" s="76"/>
      <c r="C1013" s="258" t="s">
        <v>114</v>
      </c>
      <c r="D1013" s="258"/>
      <c r="E1013" s="258"/>
      <c r="F1013" s="50"/>
      <c r="G1013" s="51"/>
      <c r="H1013" s="51"/>
      <c r="I1013" s="51"/>
      <c r="J1013" s="54"/>
      <c r="K1013" s="51"/>
      <c r="L1013" s="77">
        <v>69.900000000000006</v>
      </c>
      <c r="M1013" s="72"/>
      <c r="N1013" s="78">
        <v>2471.04</v>
      </c>
      <c r="EZ1013" s="47"/>
      <c r="FA1013" s="56"/>
      <c r="FB1013" s="56"/>
      <c r="FC1013" s="56"/>
      <c r="FG1013" s="56" t="s">
        <v>114</v>
      </c>
      <c r="FJ1013" s="94"/>
      <c r="FK1013" s="56"/>
    </row>
    <row r="1014" spans="1:167" s="7" customFormat="1" ht="30.6" x14ac:dyDescent="0.3">
      <c r="A1014" s="48" t="s">
        <v>388</v>
      </c>
      <c r="B1014" s="49" t="s">
        <v>138</v>
      </c>
      <c r="C1014" s="258" t="s">
        <v>139</v>
      </c>
      <c r="D1014" s="258"/>
      <c r="E1014" s="258"/>
      <c r="F1014" s="50" t="s">
        <v>103</v>
      </c>
      <c r="G1014" s="51">
        <v>0.13400000000000001</v>
      </c>
      <c r="H1014" s="52">
        <v>1</v>
      </c>
      <c r="I1014" s="86">
        <v>0.13400000000000001</v>
      </c>
      <c r="J1014" s="54"/>
      <c r="K1014" s="51"/>
      <c r="L1014" s="54"/>
      <c r="M1014" s="51"/>
      <c r="N1014" s="55"/>
      <c r="EZ1014" s="47"/>
      <c r="FA1014" s="56" t="s">
        <v>139</v>
      </c>
      <c r="FB1014" s="56" t="s">
        <v>0</v>
      </c>
      <c r="FC1014" s="56" t="s">
        <v>0</v>
      </c>
      <c r="FG1014" s="56"/>
      <c r="FJ1014" s="94"/>
      <c r="FK1014" s="56"/>
    </row>
    <row r="1015" spans="1:167" s="7" customFormat="1" ht="14.4" x14ac:dyDescent="0.3">
      <c r="A1015" s="57"/>
      <c r="B1015" s="58" t="s">
        <v>18</v>
      </c>
      <c r="C1015" s="256" t="s">
        <v>104</v>
      </c>
      <c r="D1015" s="256"/>
      <c r="E1015" s="256"/>
      <c r="F1015" s="59"/>
      <c r="G1015" s="60"/>
      <c r="H1015" s="60"/>
      <c r="I1015" s="60"/>
      <c r="J1015" s="61">
        <v>173.23</v>
      </c>
      <c r="K1015" s="60"/>
      <c r="L1015" s="61">
        <v>23.21</v>
      </c>
      <c r="M1015" s="62">
        <v>52.21</v>
      </c>
      <c r="N1015" s="63">
        <v>1211.79</v>
      </c>
      <c r="EZ1015" s="47"/>
      <c r="FA1015" s="56"/>
      <c r="FB1015" s="56"/>
      <c r="FC1015" s="56"/>
      <c r="FD1015" s="64" t="s">
        <v>104</v>
      </c>
      <c r="FG1015" s="56"/>
      <c r="FJ1015" s="94"/>
      <c r="FK1015" s="56"/>
    </row>
    <row r="1016" spans="1:167" s="7" customFormat="1" ht="14.4" x14ac:dyDescent="0.3">
      <c r="A1016" s="57"/>
      <c r="B1016" s="58" t="s">
        <v>115</v>
      </c>
      <c r="C1016" s="256" t="s">
        <v>119</v>
      </c>
      <c r="D1016" s="256"/>
      <c r="E1016" s="256"/>
      <c r="F1016" s="59"/>
      <c r="G1016" s="60"/>
      <c r="H1016" s="60"/>
      <c r="I1016" s="60"/>
      <c r="J1016" s="79">
        <v>5268.76</v>
      </c>
      <c r="K1016" s="60"/>
      <c r="L1016" s="61">
        <v>706.01</v>
      </c>
      <c r="M1016" s="62">
        <v>15.71</v>
      </c>
      <c r="N1016" s="63">
        <v>11091.42</v>
      </c>
      <c r="EZ1016" s="47"/>
      <c r="FA1016" s="56"/>
      <c r="FB1016" s="56"/>
      <c r="FC1016" s="56"/>
      <c r="FD1016" s="64" t="s">
        <v>119</v>
      </c>
      <c r="FG1016" s="56"/>
      <c r="FJ1016" s="94"/>
      <c r="FK1016" s="56"/>
    </row>
    <row r="1017" spans="1:167" s="7" customFormat="1" ht="14.4" x14ac:dyDescent="0.3">
      <c r="A1017" s="57"/>
      <c r="B1017" s="58" t="s">
        <v>13</v>
      </c>
      <c r="C1017" s="256" t="s">
        <v>120</v>
      </c>
      <c r="D1017" s="256"/>
      <c r="E1017" s="256"/>
      <c r="F1017" s="59"/>
      <c r="G1017" s="60"/>
      <c r="H1017" s="60"/>
      <c r="I1017" s="60"/>
      <c r="J1017" s="61">
        <v>267.67</v>
      </c>
      <c r="K1017" s="60"/>
      <c r="L1017" s="61">
        <v>35.869999999999997</v>
      </c>
      <c r="M1017" s="62">
        <v>52.21</v>
      </c>
      <c r="N1017" s="63">
        <v>1872.77</v>
      </c>
      <c r="EZ1017" s="47"/>
      <c r="FA1017" s="56"/>
      <c r="FB1017" s="56"/>
      <c r="FC1017" s="56"/>
      <c r="FD1017" s="64" t="s">
        <v>120</v>
      </c>
      <c r="FG1017" s="56"/>
      <c r="FJ1017" s="94"/>
      <c r="FK1017" s="56"/>
    </row>
    <row r="1018" spans="1:167" s="7" customFormat="1" ht="14.4" x14ac:dyDescent="0.3">
      <c r="A1018" s="57"/>
      <c r="B1018" s="58" t="s">
        <v>16</v>
      </c>
      <c r="C1018" s="256" t="s">
        <v>140</v>
      </c>
      <c r="D1018" s="256"/>
      <c r="E1018" s="256"/>
      <c r="F1018" s="59"/>
      <c r="G1018" s="60"/>
      <c r="H1018" s="60"/>
      <c r="I1018" s="60"/>
      <c r="J1018" s="61">
        <v>17.079999999999998</v>
      </c>
      <c r="K1018" s="60"/>
      <c r="L1018" s="61">
        <v>2.29</v>
      </c>
      <c r="M1018" s="80">
        <v>9.5</v>
      </c>
      <c r="N1018" s="85">
        <v>21.76</v>
      </c>
      <c r="EZ1018" s="47"/>
      <c r="FA1018" s="56"/>
      <c r="FB1018" s="56"/>
      <c r="FC1018" s="56"/>
      <c r="FD1018" s="64" t="s">
        <v>140</v>
      </c>
      <c r="FG1018" s="56"/>
      <c r="FJ1018" s="94"/>
      <c r="FK1018" s="56"/>
    </row>
    <row r="1019" spans="1:167" s="7" customFormat="1" ht="14.4" x14ac:dyDescent="0.3">
      <c r="A1019" s="65"/>
      <c r="B1019" s="58"/>
      <c r="C1019" s="256" t="s">
        <v>105</v>
      </c>
      <c r="D1019" s="256"/>
      <c r="E1019" s="256"/>
      <c r="F1019" s="59" t="s">
        <v>106</v>
      </c>
      <c r="G1019" s="80">
        <v>21.6</v>
      </c>
      <c r="H1019" s="60"/>
      <c r="I1019" s="92">
        <v>2.8944000000000001</v>
      </c>
      <c r="J1019" s="68"/>
      <c r="K1019" s="60"/>
      <c r="L1019" s="68"/>
      <c r="M1019" s="60"/>
      <c r="N1019" s="69"/>
      <c r="EZ1019" s="47"/>
      <c r="FA1019" s="56"/>
      <c r="FB1019" s="56"/>
      <c r="FC1019" s="56"/>
      <c r="FE1019" s="64" t="s">
        <v>105</v>
      </c>
      <c r="FG1019" s="56"/>
      <c r="FJ1019" s="94"/>
      <c r="FK1019" s="56"/>
    </row>
    <row r="1020" spans="1:167" s="7" customFormat="1" ht="14.4" x14ac:dyDescent="0.3">
      <c r="A1020" s="65"/>
      <c r="B1020" s="58"/>
      <c r="C1020" s="256" t="s">
        <v>121</v>
      </c>
      <c r="D1020" s="256"/>
      <c r="E1020" s="256"/>
      <c r="F1020" s="59" t="s">
        <v>106</v>
      </c>
      <c r="G1020" s="80">
        <v>20.6</v>
      </c>
      <c r="H1020" s="60"/>
      <c r="I1020" s="92">
        <v>2.7604000000000002</v>
      </c>
      <c r="J1020" s="68"/>
      <c r="K1020" s="60"/>
      <c r="L1020" s="68"/>
      <c r="M1020" s="60"/>
      <c r="N1020" s="69"/>
      <c r="EZ1020" s="47"/>
      <c r="FA1020" s="56"/>
      <c r="FB1020" s="56"/>
      <c r="FC1020" s="56"/>
      <c r="FE1020" s="64" t="s">
        <v>121</v>
      </c>
      <c r="FG1020" s="56"/>
      <c r="FJ1020" s="94"/>
      <c r="FK1020" s="56"/>
    </row>
    <row r="1021" spans="1:167" s="7" customFormat="1" ht="14.4" x14ac:dyDescent="0.3">
      <c r="A1021" s="70"/>
      <c r="B1021" s="58"/>
      <c r="C1021" s="262" t="s">
        <v>107</v>
      </c>
      <c r="D1021" s="262"/>
      <c r="E1021" s="262"/>
      <c r="F1021" s="71"/>
      <c r="G1021" s="72"/>
      <c r="H1021" s="72"/>
      <c r="I1021" s="72"/>
      <c r="J1021" s="83">
        <v>5459.07</v>
      </c>
      <c r="K1021" s="72"/>
      <c r="L1021" s="73">
        <v>731.51</v>
      </c>
      <c r="M1021" s="72"/>
      <c r="N1021" s="74">
        <v>12324.97</v>
      </c>
      <c r="EZ1021" s="47"/>
      <c r="FA1021" s="56"/>
      <c r="FB1021" s="56"/>
      <c r="FC1021" s="56"/>
      <c r="FF1021" s="64" t="s">
        <v>107</v>
      </c>
      <c r="FG1021" s="56"/>
      <c r="FJ1021" s="94"/>
      <c r="FK1021" s="56"/>
    </row>
    <row r="1022" spans="1:167" s="7" customFormat="1" ht="14.4" x14ac:dyDescent="0.3">
      <c r="A1022" s="65"/>
      <c r="B1022" s="58"/>
      <c r="C1022" s="256" t="s">
        <v>108</v>
      </c>
      <c r="D1022" s="256"/>
      <c r="E1022" s="256"/>
      <c r="F1022" s="59"/>
      <c r="G1022" s="60"/>
      <c r="H1022" s="60"/>
      <c r="I1022" s="60"/>
      <c r="J1022" s="68"/>
      <c r="K1022" s="60"/>
      <c r="L1022" s="61">
        <v>59.08</v>
      </c>
      <c r="M1022" s="60"/>
      <c r="N1022" s="63">
        <v>3084.56</v>
      </c>
      <c r="EZ1022" s="47"/>
      <c r="FA1022" s="56"/>
      <c r="FB1022" s="56"/>
      <c r="FC1022" s="56"/>
      <c r="FE1022" s="64" t="s">
        <v>108</v>
      </c>
      <c r="FG1022" s="56"/>
      <c r="FJ1022" s="94"/>
      <c r="FK1022" s="56"/>
    </row>
    <row r="1023" spans="1:167" s="7" customFormat="1" ht="40.799999999999997" x14ac:dyDescent="0.3">
      <c r="A1023" s="65"/>
      <c r="B1023" s="58" t="s">
        <v>141</v>
      </c>
      <c r="C1023" s="256" t="s">
        <v>142</v>
      </c>
      <c r="D1023" s="256"/>
      <c r="E1023" s="256"/>
      <c r="F1023" s="59" t="s">
        <v>111</v>
      </c>
      <c r="G1023" s="66">
        <v>147</v>
      </c>
      <c r="H1023" s="60"/>
      <c r="I1023" s="66">
        <v>147</v>
      </c>
      <c r="J1023" s="68"/>
      <c r="K1023" s="60"/>
      <c r="L1023" s="61">
        <v>86.85</v>
      </c>
      <c r="M1023" s="60"/>
      <c r="N1023" s="63">
        <v>4534.3</v>
      </c>
      <c r="EZ1023" s="47"/>
      <c r="FA1023" s="56"/>
      <c r="FB1023" s="56"/>
      <c r="FC1023" s="56"/>
      <c r="FE1023" s="64" t="s">
        <v>142</v>
      </c>
      <c r="FG1023" s="56"/>
      <c r="FJ1023" s="94"/>
      <c r="FK1023" s="56"/>
    </row>
    <row r="1024" spans="1:167" s="7" customFormat="1" ht="51" x14ac:dyDescent="0.3">
      <c r="A1024" s="65"/>
      <c r="B1024" s="58" t="s">
        <v>143</v>
      </c>
      <c r="C1024" s="256" t="s">
        <v>144</v>
      </c>
      <c r="D1024" s="256"/>
      <c r="E1024" s="256"/>
      <c r="F1024" s="59" t="s">
        <v>111</v>
      </c>
      <c r="G1024" s="66">
        <v>134</v>
      </c>
      <c r="H1024" s="62">
        <v>0.85</v>
      </c>
      <c r="I1024" s="80">
        <v>113.9</v>
      </c>
      <c r="J1024" s="68"/>
      <c r="K1024" s="60"/>
      <c r="L1024" s="61">
        <v>67.290000000000006</v>
      </c>
      <c r="M1024" s="60"/>
      <c r="N1024" s="63">
        <v>3513.31</v>
      </c>
      <c r="EZ1024" s="47"/>
      <c r="FA1024" s="56"/>
      <c r="FB1024" s="56"/>
      <c r="FC1024" s="56"/>
      <c r="FE1024" s="64" t="s">
        <v>144</v>
      </c>
      <c r="FG1024" s="56"/>
      <c r="FJ1024" s="94"/>
      <c r="FK1024" s="56"/>
    </row>
    <row r="1025" spans="1:167" s="7" customFormat="1" ht="14.4" x14ac:dyDescent="0.3">
      <c r="A1025" s="75"/>
      <c r="B1025" s="76"/>
      <c r="C1025" s="258" t="s">
        <v>114</v>
      </c>
      <c r="D1025" s="258"/>
      <c r="E1025" s="258"/>
      <c r="F1025" s="50"/>
      <c r="G1025" s="51"/>
      <c r="H1025" s="51"/>
      <c r="I1025" s="51"/>
      <c r="J1025" s="54"/>
      <c r="K1025" s="51"/>
      <c r="L1025" s="77">
        <v>885.65</v>
      </c>
      <c r="M1025" s="72"/>
      <c r="N1025" s="78">
        <v>20372.580000000002</v>
      </c>
      <c r="EZ1025" s="47"/>
      <c r="FA1025" s="56"/>
      <c r="FB1025" s="56"/>
      <c r="FC1025" s="56"/>
      <c r="FG1025" s="56" t="s">
        <v>114</v>
      </c>
      <c r="FJ1025" s="94"/>
      <c r="FK1025" s="56"/>
    </row>
    <row r="1026" spans="1:167" s="7" customFormat="1" ht="20.399999999999999" x14ac:dyDescent="0.3">
      <c r="A1026" s="48" t="s">
        <v>389</v>
      </c>
      <c r="B1026" s="49" t="s">
        <v>145</v>
      </c>
      <c r="C1026" s="258" t="s">
        <v>146</v>
      </c>
      <c r="D1026" s="258"/>
      <c r="E1026" s="258"/>
      <c r="F1026" s="50" t="s">
        <v>147</v>
      </c>
      <c r="G1026" s="51">
        <v>14.49</v>
      </c>
      <c r="H1026" s="52">
        <v>1</v>
      </c>
      <c r="I1026" s="91">
        <v>14.49</v>
      </c>
      <c r="J1026" s="77">
        <v>646.32000000000005</v>
      </c>
      <c r="K1026" s="86">
        <v>1.012</v>
      </c>
      <c r="L1026" s="84">
        <v>9477.56</v>
      </c>
      <c r="M1026" s="87">
        <v>9.5</v>
      </c>
      <c r="N1026" s="78">
        <v>90036.82</v>
      </c>
      <c r="EZ1026" s="47"/>
      <c r="FA1026" s="56" t="s">
        <v>146</v>
      </c>
      <c r="FB1026" s="56" t="s">
        <v>0</v>
      </c>
      <c r="FC1026" s="56" t="s">
        <v>0</v>
      </c>
      <c r="FG1026" s="56"/>
      <c r="FJ1026" s="94"/>
      <c r="FK1026" s="56"/>
    </row>
    <row r="1027" spans="1:167" s="7" customFormat="1" ht="14.4" x14ac:dyDescent="0.3">
      <c r="A1027" s="70"/>
      <c r="B1027" s="88"/>
      <c r="C1027" s="256" t="s">
        <v>148</v>
      </c>
      <c r="D1027" s="256"/>
      <c r="E1027" s="256"/>
      <c r="F1027" s="256"/>
      <c r="G1027" s="256"/>
      <c r="H1027" s="256"/>
      <c r="I1027" s="256"/>
      <c r="J1027" s="256"/>
      <c r="K1027" s="256"/>
      <c r="L1027" s="256"/>
      <c r="M1027" s="256"/>
      <c r="N1027" s="263"/>
      <c r="EZ1027" s="47"/>
      <c r="FA1027" s="56"/>
      <c r="FB1027" s="56"/>
      <c r="FC1027" s="56"/>
      <c r="FG1027" s="56"/>
      <c r="FH1027" s="64" t="s">
        <v>148</v>
      </c>
      <c r="FJ1027" s="94"/>
      <c r="FK1027" s="56"/>
    </row>
    <row r="1028" spans="1:167" s="7" customFormat="1" ht="14.4" x14ac:dyDescent="0.3">
      <c r="A1028" s="89"/>
      <c r="B1028" s="58"/>
      <c r="C1028" s="264" t="s">
        <v>149</v>
      </c>
      <c r="D1028" s="264"/>
      <c r="E1028" s="264"/>
      <c r="F1028" s="264"/>
      <c r="G1028" s="264"/>
      <c r="H1028" s="264"/>
      <c r="I1028" s="264"/>
      <c r="J1028" s="264"/>
      <c r="K1028" s="264"/>
      <c r="L1028" s="264"/>
      <c r="M1028" s="264"/>
      <c r="N1028" s="265"/>
      <c r="EZ1028" s="47"/>
      <c r="FA1028" s="56"/>
      <c r="FB1028" s="56"/>
      <c r="FC1028" s="56"/>
      <c r="FG1028" s="56"/>
      <c r="FI1028" s="64" t="s">
        <v>149</v>
      </c>
      <c r="FJ1028" s="94"/>
      <c r="FK1028" s="56"/>
    </row>
    <row r="1029" spans="1:167" s="7" customFormat="1" ht="14.4" x14ac:dyDescent="0.3">
      <c r="A1029" s="75"/>
      <c r="B1029" s="76"/>
      <c r="C1029" s="258" t="s">
        <v>114</v>
      </c>
      <c r="D1029" s="258"/>
      <c r="E1029" s="258"/>
      <c r="F1029" s="50"/>
      <c r="G1029" s="51"/>
      <c r="H1029" s="51"/>
      <c r="I1029" s="51"/>
      <c r="J1029" s="54"/>
      <c r="K1029" s="51"/>
      <c r="L1029" s="84">
        <v>9477.56</v>
      </c>
      <c r="M1029" s="72"/>
      <c r="N1029" s="78">
        <v>90036.82</v>
      </c>
      <c r="EZ1029" s="47"/>
      <c r="FA1029" s="56"/>
      <c r="FB1029" s="56"/>
      <c r="FC1029" s="56"/>
      <c r="FG1029" s="56" t="s">
        <v>114</v>
      </c>
      <c r="FJ1029" s="94"/>
      <c r="FK1029" s="56"/>
    </row>
    <row r="1030" spans="1:167" s="7" customFormat="1" ht="40.799999999999997" x14ac:dyDescent="0.3">
      <c r="A1030" s="48" t="s">
        <v>390</v>
      </c>
      <c r="B1030" s="49" t="s">
        <v>275</v>
      </c>
      <c r="C1030" s="258" t="s">
        <v>276</v>
      </c>
      <c r="D1030" s="258"/>
      <c r="E1030" s="258"/>
      <c r="F1030" s="50" t="s">
        <v>210</v>
      </c>
      <c r="G1030" s="51">
        <v>1</v>
      </c>
      <c r="H1030" s="52">
        <v>1</v>
      </c>
      <c r="I1030" s="52">
        <v>1</v>
      </c>
      <c r="J1030" s="54"/>
      <c r="K1030" s="51"/>
      <c r="L1030" s="54"/>
      <c r="M1030" s="51"/>
      <c r="N1030" s="55"/>
      <c r="EZ1030" s="47"/>
      <c r="FA1030" s="56" t="s">
        <v>276</v>
      </c>
      <c r="FB1030" s="56" t="s">
        <v>0</v>
      </c>
      <c r="FC1030" s="56" t="s">
        <v>0</v>
      </c>
      <c r="FG1030" s="56"/>
      <c r="FJ1030" s="94"/>
      <c r="FK1030" s="56"/>
    </row>
    <row r="1031" spans="1:167" s="7" customFormat="1" ht="14.4" x14ac:dyDescent="0.3">
      <c r="A1031" s="57"/>
      <c r="B1031" s="58" t="s">
        <v>18</v>
      </c>
      <c r="C1031" s="256" t="s">
        <v>104</v>
      </c>
      <c r="D1031" s="256"/>
      <c r="E1031" s="256"/>
      <c r="F1031" s="59"/>
      <c r="G1031" s="60"/>
      <c r="H1031" s="60"/>
      <c r="I1031" s="60"/>
      <c r="J1031" s="61">
        <v>316.8</v>
      </c>
      <c r="K1031" s="60"/>
      <c r="L1031" s="61">
        <v>316.8</v>
      </c>
      <c r="M1031" s="62">
        <v>52.21</v>
      </c>
      <c r="N1031" s="63">
        <v>16540.13</v>
      </c>
      <c r="EZ1031" s="47"/>
      <c r="FA1031" s="56"/>
      <c r="FB1031" s="56"/>
      <c r="FC1031" s="56"/>
      <c r="FD1031" s="64" t="s">
        <v>104</v>
      </c>
      <c r="FG1031" s="56"/>
      <c r="FJ1031" s="94"/>
      <c r="FK1031" s="56"/>
    </row>
    <row r="1032" spans="1:167" s="7" customFormat="1" ht="14.4" x14ac:dyDescent="0.3">
      <c r="A1032" s="57"/>
      <c r="B1032" s="58" t="s">
        <v>115</v>
      </c>
      <c r="C1032" s="256" t="s">
        <v>119</v>
      </c>
      <c r="D1032" s="256"/>
      <c r="E1032" s="256"/>
      <c r="F1032" s="59"/>
      <c r="G1032" s="60"/>
      <c r="H1032" s="60"/>
      <c r="I1032" s="60"/>
      <c r="J1032" s="79">
        <v>8602.08</v>
      </c>
      <c r="K1032" s="60"/>
      <c r="L1032" s="79">
        <v>8602.08</v>
      </c>
      <c r="M1032" s="62">
        <v>15.71</v>
      </c>
      <c r="N1032" s="63">
        <v>135138.68</v>
      </c>
      <c r="EZ1032" s="47"/>
      <c r="FA1032" s="56"/>
      <c r="FB1032" s="56"/>
      <c r="FC1032" s="56"/>
      <c r="FD1032" s="64" t="s">
        <v>119</v>
      </c>
      <c r="FG1032" s="56"/>
      <c r="FJ1032" s="94"/>
      <c r="FK1032" s="56"/>
    </row>
    <row r="1033" spans="1:167" s="7" customFormat="1" ht="14.4" x14ac:dyDescent="0.3">
      <c r="A1033" s="57"/>
      <c r="B1033" s="58" t="s">
        <v>13</v>
      </c>
      <c r="C1033" s="256" t="s">
        <v>120</v>
      </c>
      <c r="D1033" s="256"/>
      <c r="E1033" s="256"/>
      <c r="F1033" s="59"/>
      <c r="G1033" s="60"/>
      <c r="H1033" s="60"/>
      <c r="I1033" s="60"/>
      <c r="J1033" s="61">
        <v>328.35</v>
      </c>
      <c r="K1033" s="60"/>
      <c r="L1033" s="61">
        <v>328.35</v>
      </c>
      <c r="M1033" s="62">
        <v>52.21</v>
      </c>
      <c r="N1033" s="63">
        <v>17143.150000000001</v>
      </c>
      <c r="EZ1033" s="47"/>
      <c r="FA1033" s="56"/>
      <c r="FB1033" s="56"/>
      <c r="FC1033" s="56"/>
      <c r="FD1033" s="64" t="s">
        <v>120</v>
      </c>
      <c r="FG1033" s="56"/>
      <c r="FJ1033" s="94"/>
      <c r="FK1033" s="56"/>
    </row>
    <row r="1034" spans="1:167" s="7" customFormat="1" ht="14.4" x14ac:dyDescent="0.3">
      <c r="A1034" s="65"/>
      <c r="B1034" s="58"/>
      <c r="C1034" s="256" t="s">
        <v>105</v>
      </c>
      <c r="D1034" s="256"/>
      <c r="E1034" s="256"/>
      <c r="F1034" s="59" t="s">
        <v>106</v>
      </c>
      <c r="G1034" s="62">
        <v>34.51</v>
      </c>
      <c r="H1034" s="60"/>
      <c r="I1034" s="62">
        <v>34.51</v>
      </c>
      <c r="J1034" s="68"/>
      <c r="K1034" s="60"/>
      <c r="L1034" s="68"/>
      <c r="M1034" s="60"/>
      <c r="N1034" s="69"/>
      <c r="EZ1034" s="47"/>
      <c r="FA1034" s="56"/>
      <c r="FB1034" s="56"/>
      <c r="FC1034" s="56"/>
      <c r="FE1034" s="64" t="s">
        <v>105</v>
      </c>
      <c r="FG1034" s="56"/>
      <c r="FJ1034" s="94"/>
      <c r="FK1034" s="56"/>
    </row>
    <row r="1035" spans="1:167" s="7" customFormat="1" ht="14.4" x14ac:dyDescent="0.3">
      <c r="A1035" s="65"/>
      <c r="B1035" s="58"/>
      <c r="C1035" s="256" t="s">
        <v>121</v>
      </c>
      <c r="D1035" s="256"/>
      <c r="E1035" s="256"/>
      <c r="F1035" s="59" t="s">
        <v>106</v>
      </c>
      <c r="G1035" s="62">
        <v>25.66</v>
      </c>
      <c r="H1035" s="60"/>
      <c r="I1035" s="62">
        <v>25.66</v>
      </c>
      <c r="J1035" s="68"/>
      <c r="K1035" s="60"/>
      <c r="L1035" s="68"/>
      <c r="M1035" s="60"/>
      <c r="N1035" s="69"/>
      <c r="EZ1035" s="47"/>
      <c r="FA1035" s="56"/>
      <c r="FB1035" s="56"/>
      <c r="FC1035" s="56"/>
      <c r="FE1035" s="64" t="s">
        <v>121</v>
      </c>
      <c r="FG1035" s="56"/>
      <c r="FJ1035" s="94"/>
      <c r="FK1035" s="56"/>
    </row>
    <row r="1036" spans="1:167" s="7" customFormat="1" ht="14.4" x14ac:dyDescent="0.3">
      <c r="A1036" s="70"/>
      <c r="B1036" s="58"/>
      <c r="C1036" s="262" t="s">
        <v>107</v>
      </c>
      <c r="D1036" s="262"/>
      <c r="E1036" s="262"/>
      <c r="F1036" s="71"/>
      <c r="G1036" s="72"/>
      <c r="H1036" s="72"/>
      <c r="I1036" s="72"/>
      <c r="J1036" s="83">
        <v>8918.8799999999992</v>
      </c>
      <c r="K1036" s="72"/>
      <c r="L1036" s="83">
        <v>8918.8799999999992</v>
      </c>
      <c r="M1036" s="72"/>
      <c r="N1036" s="74">
        <v>151678.81</v>
      </c>
      <c r="EZ1036" s="47"/>
      <c r="FA1036" s="56"/>
      <c r="FB1036" s="56"/>
      <c r="FC1036" s="56"/>
      <c r="FF1036" s="64" t="s">
        <v>107</v>
      </c>
      <c r="FG1036" s="56"/>
      <c r="FJ1036" s="94"/>
      <c r="FK1036" s="56"/>
    </row>
    <row r="1037" spans="1:167" s="7" customFormat="1" ht="14.4" x14ac:dyDescent="0.3">
      <c r="A1037" s="65"/>
      <c r="B1037" s="58"/>
      <c r="C1037" s="256" t="s">
        <v>108</v>
      </c>
      <c r="D1037" s="256"/>
      <c r="E1037" s="256"/>
      <c r="F1037" s="59"/>
      <c r="G1037" s="60"/>
      <c r="H1037" s="60"/>
      <c r="I1037" s="60"/>
      <c r="J1037" s="68"/>
      <c r="K1037" s="60"/>
      <c r="L1037" s="61">
        <v>645.15</v>
      </c>
      <c r="M1037" s="60"/>
      <c r="N1037" s="63">
        <v>33683.279999999999</v>
      </c>
      <c r="EZ1037" s="47"/>
      <c r="FA1037" s="56"/>
      <c r="FB1037" s="56"/>
      <c r="FC1037" s="56"/>
      <c r="FE1037" s="64" t="s">
        <v>108</v>
      </c>
      <c r="FG1037" s="56"/>
      <c r="FJ1037" s="94"/>
      <c r="FK1037" s="56"/>
    </row>
    <row r="1038" spans="1:167" s="7" customFormat="1" ht="20.399999999999999" x14ac:dyDescent="0.3">
      <c r="A1038" s="65"/>
      <c r="B1038" s="58" t="s">
        <v>122</v>
      </c>
      <c r="C1038" s="256" t="s">
        <v>123</v>
      </c>
      <c r="D1038" s="256"/>
      <c r="E1038" s="256"/>
      <c r="F1038" s="59" t="s">
        <v>111</v>
      </c>
      <c r="G1038" s="66">
        <v>109</v>
      </c>
      <c r="H1038" s="60"/>
      <c r="I1038" s="66">
        <v>109</v>
      </c>
      <c r="J1038" s="68"/>
      <c r="K1038" s="60"/>
      <c r="L1038" s="61">
        <v>703.21</v>
      </c>
      <c r="M1038" s="60"/>
      <c r="N1038" s="63">
        <v>36714.78</v>
      </c>
      <c r="EZ1038" s="47"/>
      <c r="FA1038" s="56"/>
      <c r="FB1038" s="56"/>
      <c r="FC1038" s="56"/>
      <c r="FE1038" s="64" t="s">
        <v>123</v>
      </c>
      <c r="FG1038" s="56"/>
      <c r="FJ1038" s="94"/>
      <c r="FK1038" s="56"/>
    </row>
    <row r="1039" spans="1:167" s="7" customFormat="1" ht="40.799999999999997" x14ac:dyDescent="0.3">
      <c r="A1039" s="65"/>
      <c r="B1039" s="58" t="s">
        <v>124</v>
      </c>
      <c r="C1039" s="256" t="s">
        <v>125</v>
      </c>
      <c r="D1039" s="256"/>
      <c r="E1039" s="256"/>
      <c r="F1039" s="59" t="s">
        <v>111</v>
      </c>
      <c r="G1039" s="66">
        <v>65</v>
      </c>
      <c r="H1039" s="62">
        <v>0.85</v>
      </c>
      <c r="I1039" s="62">
        <v>55.25</v>
      </c>
      <c r="J1039" s="68"/>
      <c r="K1039" s="60"/>
      <c r="L1039" s="61">
        <v>356.45</v>
      </c>
      <c r="M1039" s="60"/>
      <c r="N1039" s="63">
        <v>18610.009999999998</v>
      </c>
      <c r="EZ1039" s="47"/>
      <c r="FA1039" s="56"/>
      <c r="FB1039" s="56"/>
      <c r="FC1039" s="56"/>
      <c r="FE1039" s="64" t="s">
        <v>125</v>
      </c>
      <c r="FG1039" s="56"/>
      <c r="FJ1039" s="94"/>
      <c r="FK1039" s="56"/>
    </row>
    <row r="1040" spans="1:167" s="7" customFormat="1" ht="14.4" x14ac:dyDescent="0.3">
      <c r="A1040" s="75"/>
      <c r="B1040" s="76"/>
      <c r="C1040" s="258" t="s">
        <v>114</v>
      </c>
      <c r="D1040" s="258"/>
      <c r="E1040" s="258"/>
      <c r="F1040" s="50"/>
      <c r="G1040" s="51"/>
      <c r="H1040" s="51"/>
      <c r="I1040" s="51"/>
      <c r="J1040" s="54"/>
      <c r="K1040" s="51"/>
      <c r="L1040" s="84">
        <v>9978.5400000000009</v>
      </c>
      <c r="M1040" s="72"/>
      <c r="N1040" s="78">
        <v>207003.6</v>
      </c>
      <c r="EZ1040" s="47"/>
      <c r="FA1040" s="56"/>
      <c r="FB1040" s="56"/>
      <c r="FC1040" s="56"/>
      <c r="FG1040" s="56" t="s">
        <v>114</v>
      </c>
      <c r="FJ1040" s="94"/>
      <c r="FK1040" s="56"/>
    </row>
    <row r="1041" spans="1:167" s="7" customFormat="1" ht="20.399999999999999" x14ac:dyDescent="0.3">
      <c r="A1041" s="48" t="s">
        <v>391</v>
      </c>
      <c r="B1041" s="49" t="s">
        <v>157</v>
      </c>
      <c r="C1041" s="258" t="s">
        <v>3</v>
      </c>
      <c r="D1041" s="258"/>
      <c r="E1041" s="258"/>
      <c r="F1041" s="50" t="s">
        <v>4</v>
      </c>
      <c r="G1041" s="51">
        <v>1</v>
      </c>
      <c r="H1041" s="52">
        <v>1</v>
      </c>
      <c r="I1041" s="52">
        <v>1</v>
      </c>
      <c r="J1041" s="84">
        <v>168421.05</v>
      </c>
      <c r="K1041" s="90">
        <v>1.04236</v>
      </c>
      <c r="L1041" s="84">
        <v>175555.37</v>
      </c>
      <c r="M1041" s="87">
        <v>9.5</v>
      </c>
      <c r="N1041" s="78">
        <v>1667776.02</v>
      </c>
      <c r="EZ1041" s="47"/>
      <c r="FA1041" s="56" t="s">
        <v>3</v>
      </c>
      <c r="FB1041" s="56" t="s">
        <v>0</v>
      </c>
      <c r="FC1041" s="56" t="s">
        <v>0</v>
      </c>
      <c r="FG1041" s="56"/>
      <c r="FJ1041" s="94"/>
      <c r="FK1041" s="56"/>
    </row>
    <row r="1042" spans="1:167" s="7" customFormat="1" ht="14.4" x14ac:dyDescent="0.3">
      <c r="A1042" s="70"/>
      <c r="B1042" s="88"/>
      <c r="C1042" s="256" t="s">
        <v>278</v>
      </c>
      <c r="D1042" s="256"/>
      <c r="E1042" s="256"/>
      <c r="F1042" s="256"/>
      <c r="G1042" s="256"/>
      <c r="H1042" s="256"/>
      <c r="I1042" s="256"/>
      <c r="J1042" s="256"/>
      <c r="K1042" s="256"/>
      <c r="L1042" s="256"/>
      <c r="M1042" s="256"/>
      <c r="N1042" s="263"/>
      <c r="EZ1042" s="47"/>
      <c r="FA1042" s="56"/>
      <c r="FB1042" s="56"/>
      <c r="FC1042" s="56"/>
      <c r="FG1042" s="56"/>
      <c r="FH1042" s="64" t="s">
        <v>278</v>
      </c>
      <c r="FJ1042" s="94"/>
      <c r="FK1042" s="56"/>
    </row>
    <row r="1043" spans="1:167" s="7" customFormat="1" ht="14.4" x14ac:dyDescent="0.3">
      <c r="A1043" s="89"/>
      <c r="B1043" s="58"/>
      <c r="C1043" s="264" t="s">
        <v>159</v>
      </c>
      <c r="D1043" s="264"/>
      <c r="E1043" s="264"/>
      <c r="F1043" s="264"/>
      <c r="G1043" s="264"/>
      <c r="H1043" s="264"/>
      <c r="I1043" s="264"/>
      <c r="J1043" s="264"/>
      <c r="K1043" s="264"/>
      <c r="L1043" s="264"/>
      <c r="M1043" s="264"/>
      <c r="N1043" s="265"/>
      <c r="EZ1043" s="47"/>
      <c r="FA1043" s="56"/>
      <c r="FB1043" s="56"/>
      <c r="FC1043" s="56"/>
      <c r="FG1043" s="56"/>
      <c r="FI1043" s="64" t="s">
        <v>159</v>
      </c>
      <c r="FJ1043" s="94"/>
      <c r="FK1043" s="56"/>
    </row>
    <row r="1044" spans="1:167" s="7" customFormat="1" ht="14.4" x14ac:dyDescent="0.3">
      <c r="A1044" s="89"/>
      <c r="B1044" s="58"/>
      <c r="C1044" s="264" t="s">
        <v>149</v>
      </c>
      <c r="D1044" s="264"/>
      <c r="E1044" s="264"/>
      <c r="F1044" s="264"/>
      <c r="G1044" s="264"/>
      <c r="H1044" s="264"/>
      <c r="I1044" s="264"/>
      <c r="J1044" s="264"/>
      <c r="K1044" s="264"/>
      <c r="L1044" s="264"/>
      <c r="M1044" s="264"/>
      <c r="N1044" s="265"/>
      <c r="EZ1044" s="47"/>
      <c r="FA1044" s="56"/>
      <c r="FB1044" s="56"/>
      <c r="FC1044" s="56"/>
      <c r="FG1044" s="56"/>
      <c r="FI1044" s="64" t="s">
        <v>149</v>
      </c>
      <c r="FJ1044" s="94"/>
      <c r="FK1044" s="56"/>
    </row>
    <row r="1045" spans="1:167" s="7" customFormat="1" ht="14.4" x14ac:dyDescent="0.3">
      <c r="A1045" s="75"/>
      <c r="B1045" s="76"/>
      <c r="C1045" s="258" t="s">
        <v>114</v>
      </c>
      <c r="D1045" s="258"/>
      <c r="E1045" s="258"/>
      <c r="F1045" s="50"/>
      <c r="G1045" s="51"/>
      <c r="H1045" s="51"/>
      <c r="I1045" s="51"/>
      <c r="J1045" s="54"/>
      <c r="K1045" s="51"/>
      <c r="L1045" s="84">
        <v>175555.37</v>
      </c>
      <c r="M1045" s="72"/>
      <c r="N1045" s="78">
        <v>1667776.02</v>
      </c>
      <c r="EZ1045" s="47"/>
      <c r="FA1045" s="56"/>
      <c r="FB1045" s="56"/>
      <c r="FC1045" s="56"/>
      <c r="FG1045" s="56" t="s">
        <v>114</v>
      </c>
      <c r="FJ1045" s="94"/>
      <c r="FK1045" s="56"/>
    </row>
    <row r="1046" spans="1:167" s="7" customFormat="1" ht="20.399999999999999" x14ac:dyDescent="0.3">
      <c r="A1046" s="48" t="s">
        <v>392</v>
      </c>
      <c r="B1046" s="49" t="s">
        <v>157</v>
      </c>
      <c r="C1046" s="258" t="s">
        <v>22</v>
      </c>
      <c r="D1046" s="258"/>
      <c r="E1046" s="258"/>
      <c r="F1046" s="50" t="s">
        <v>4</v>
      </c>
      <c r="G1046" s="51">
        <v>1</v>
      </c>
      <c r="H1046" s="52">
        <v>1</v>
      </c>
      <c r="I1046" s="52">
        <v>1</v>
      </c>
      <c r="J1046" s="84">
        <v>363157.89</v>
      </c>
      <c r="K1046" s="90">
        <v>1.04236</v>
      </c>
      <c r="L1046" s="84">
        <v>378541.26</v>
      </c>
      <c r="M1046" s="87">
        <v>9.5</v>
      </c>
      <c r="N1046" s="78">
        <v>3596141.97</v>
      </c>
      <c r="EZ1046" s="47"/>
      <c r="FA1046" s="56" t="s">
        <v>22</v>
      </c>
      <c r="FB1046" s="56" t="s">
        <v>0</v>
      </c>
      <c r="FC1046" s="56" t="s">
        <v>0</v>
      </c>
      <c r="FG1046" s="56"/>
      <c r="FJ1046" s="94"/>
      <c r="FK1046" s="56"/>
    </row>
    <row r="1047" spans="1:167" s="7" customFormat="1" ht="14.4" x14ac:dyDescent="0.3">
      <c r="A1047" s="70"/>
      <c r="B1047" s="88"/>
      <c r="C1047" s="256" t="s">
        <v>280</v>
      </c>
      <c r="D1047" s="256"/>
      <c r="E1047" s="256"/>
      <c r="F1047" s="256"/>
      <c r="G1047" s="256"/>
      <c r="H1047" s="256"/>
      <c r="I1047" s="256"/>
      <c r="J1047" s="256"/>
      <c r="K1047" s="256"/>
      <c r="L1047" s="256"/>
      <c r="M1047" s="256"/>
      <c r="N1047" s="263"/>
      <c r="EZ1047" s="47"/>
      <c r="FA1047" s="56"/>
      <c r="FB1047" s="56"/>
      <c r="FC1047" s="56"/>
      <c r="FG1047" s="56"/>
      <c r="FH1047" s="64" t="s">
        <v>280</v>
      </c>
      <c r="FJ1047" s="94"/>
      <c r="FK1047" s="56"/>
    </row>
    <row r="1048" spans="1:167" s="7" customFormat="1" ht="14.4" x14ac:dyDescent="0.3">
      <c r="A1048" s="89"/>
      <c r="B1048" s="58"/>
      <c r="C1048" s="264" t="s">
        <v>159</v>
      </c>
      <c r="D1048" s="264"/>
      <c r="E1048" s="264"/>
      <c r="F1048" s="264"/>
      <c r="G1048" s="264"/>
      <c r="H1048" s="264"/>
      <c r="I1048" s="264"/>
      <c r="J1048" s="264"/>
      <c r="K1048" s="264"/>
      <c r="L1048" s="264"/>
      <c r="M1048" s="264"/>
      <c r="N1048" s="265"/>
      <c r="EZ1048" s="47"/>
      <c r="FA1048" s="56"/>
      <c r="FB1048" s="56"/>
      <c r="FC1048" s="56"/>
      <c r="FG1048" s="56"/>
      <c r="FI1048" s="64" t="s">
        <v>159</v>
      </c>
      <c r="FJ1048" s="94"/>
      <c r="FK1048" s="56"/>
    </row>
    <row r="1049" spans="1:167" s="7" customFormat="1" ht="14.4" x14ac:dyDescent="0.3">
      <c r="A1049" s="89"/>
      <c r="B1049" s="58"/>
      <c r="C1049" s="264" t="s">
        <v>149</v>
      </c>
      <c r="D1049" s="264"/>
      <c r="E1049" s="264"/>
      <c r="F1049" s="264"/>
      <c r="G1049" s="264"/>
      <c r="H1049" s="264"/>
      <c r="I1049" s="264"/>
      <c r="J1049" s="264"/>
      <c r="K1049" s="264"/>
      <c r="L1049" s="264"/>
      <c r="M1049" s="264"/>
      <c r="N1049" s="265"/>
      <c r="EZ1049" s="47"/>
      <c r="FA1049" s="56"/>
      <c r="FB1049" s="56"/>
      <c r="FC1049" s="56"/>
      <c r="FG1049" s="56"/>
      <c r="FI1049" s="64" t="s">
        <v>149</v>
      </c>
      <c r="FJ1049" s="94"/>
      <c r="FK1049" s="56"/>
    </row>
    <row r="1050" spans="1:167" s="7" customFormat="1" ht="14.4" x14ac:dyDescent="0.3">
      <c r="A1050" s="75"/>
      <c r="B1050" s="76"/>
      <c r="C1050" s="258" t="s">
        <v>114</v>
      </c>
      <c r="D1050" s="258"/>
      <c r="E1050" s="258"/>
      <c r="F1050" s="50"/>
      <c r="G1050" s="51"/>
      <c r="H1050" s="51"/>
      <c r="I1050" s="51"/>
      <c r="J1050" s="54"/>
      <c r="K1050" s="51"/>
      <c r="L1050" s="84">
        <v>378541.26</v>
      </c>
      <c r="M1050" s="72"/>
      <c r="N1050" s="78">
        <v>3596141.97</v>
      </c>
      <c r="EZ1050" s="47"/>
      <c r="FA1050" s="56"/>
      <c r="FB1050" s="56"/>
      <c r="FC1050" s="56"/>
      <c r="FG1050" s="56" t="s">
        <v>114</v>
      </c>
      <c r="FJ1050" s="94"/>
      <c r="FK1050" s="56"/>
    </row>
    <row r="1051" spans="1:167" s="7" customFormat="1" ht="40.799999999999997" x14ac:dyDescent="0.3">
      <c r="A1051" s="48" t="s">
        <v>393</v>
      </c>
      <c r="B1051" s="49" t="s">
        <v>282</v>
      </c>
      <c r="C1051" s="258" t="s">
        <v>283</v>
      </c>
      <c r="D1051" s="258"/>
      <c r="E1051" s="258"/>
      <c r="F1051" s="50" t="s">
        <v>6</v>
      </c>
      <c r="G1051" s="51">
        <v>1</v>
      </c>
      <c r="H1051" s="52">
        <v>1</v>
      </c>
      <c r="I1051" s="52">
        <v>1</v>
      </c>
      <c r="J1051" s="54"/>
      <c r="K1051" s="51"/>
      <c r="L1051" s="54"/>
      <c r="M1051" s="51"/>
      <c r="N1051" s="55"/>
      <c r="EZ1051" s="47"/>
      <c r="FA1051" s="56" t="s">
        <v>283</v>
      </c>
      <c r="FB1051" s="56" t="s">
        <v>0</v>
      </c>
      <c r="FC1051" s="56" t="s">
        <v>0</v>
      </c>
      <c r="FG1051" s="56"/>
      <c r="FJ1051" s="94"/>
      <c r="FK1051" s="56"/>
    </row>
    <row r="1052" spans="1:167" s="7" customFormat="1" ht="14.4" x14ac:dyDescent="0.3">
      <c r="A1052" s="57"/>
      <c r="B1052" s="58" t="s">
        <v>18</v>
      </c>
      <c r="C1052" s="256" t="s">
        <v>104</v>
      </c>
      <c r="D1052" s="256"/>
      <c r="E1052" s="256"/>
      <c r="F1052" s="59"/>
      <c r="G1052" s="60"/>
      <c r="H1052" s="60"/>
      <c r="I1052" s="60"/>
      <c r="J1052" s="61">
        <v>251.92</v>
      </c>
      <c r="K1052" s="60"/>
      <c r="L1052" s="61">
        <v>251.92</v>
      </c>
      <c r="M1052" s="62">
        <v>52.21</v>
      </c>
      <c r="N1052" s="63">
        <v>13152.74</v>
      </c>
      <c r="EZ1052" s="47"/>
      <c r="FA1052" s="56"/>
      <c r="FB1052" s="56"/>
      <c r="FC1052" s="56"/>
      <c r="FD1052" s="64" t="s">
        <v>104</v>
      </c>
      <c r="FG1052" s="56"/>
      <c r="FJ1052" s="94"/>
      <c r="FK1052" s="56"/>
    </row>
    <row r="1053" spans="1:167" s="7" customFormat="1" ht="14.4" x14ac:dyDescent="0.3">
      <c r="A1053" s="57"/>
      <c r="B1053" s="58" t="s">
        <v>115</v>
      </c>
      <c r="C1053" s="256" t="s">
        <v>119</v>
      </c>
      <c r="D1053" s="256"/>
      <c r="E1053" s="256"/>
      <c r="F1053" s="59"/>
      <c r="G1053" s="60"/>
      <c r="H1053" s="60"/>
      <c r="I1053" s="60"/>
      <c r="J1053" s="61">
        <v>120.78</v>
      </c>
      <c r="K1053" s="60"/>
      <c r="L1053" s="61">
        <v>120.78</v>
      </c>
      <c r="M1053" s="62">
        <v>15.71</v>
      </c>
      <c r="N1053" s="63">
        <v>1897.45</v>
      </c>
      <c r="EZ1053" s="47"/>
      <c r="FA1053" s="56"/>
      <c r="FB1053" s="56"/>
      <c r="FC1053" s="56"/>
      <c r="FD1053" s="64" t="s">
        <v>119</v>
      </c>
      <c r="FG1053" s="56"/>
      <c r="FJ1053" s="94"/>
      <c r="FK1053" s="56"/>
    </row>
    <row r="1054" spans="1:167" s="7" customFormat="1" ht="14.4" x14ac:dyDescent="0.3">
      <c r="A1054" s="57"/>
      <c r="B1054" s="58" t="s">
        <v>13</v>
      </c>
      <c r="C1054" s="256" t="s">
        <v>120</v>
      </c>
      <c r="D1054" s="256"/>
      <c r="E1054" s="256"/>
      <c r="F1054" s="59"/>
      <c r="G1054" s="60"/>
      <c r="H1054" s="60"/>
      <c r="I1054" s="60"/>
      <c r="J1054" s="61">
        <v>11.98</v>
      </c>
      <c r="K1054" s="60"/>
      <c r="L1054" s="61">
        <v>11.98</v>
      </c>
      <c r="M1054" s="62">
        <v>52.21</v>
      </c>
      <c r="N1054" s="85">
        <v>625.48</v>
      </c>
      <c r="EZ1054" s="47"/>
      <c r="FA1054" s="56"/>
      <c r="FB1054" s="56"/>
      <c r="FC1054" s="56"/>
      <c r="FD1054" s="64" t="s">
        <v>120</v>
      </c>
      <c r="FG1054" s="56"/>
      <c r="FJ1054" s="94"/>
      <c r="FK1054" s="56"/>
    </row>
    <row r="1055" spans="1:167" s="7" customFormat="1" ht="14.4" x14ac:dyDescent="0.3">
      <c r="A1055" s="57"/>
      <c r="B1055" s="58" t="s">
        <v>16</v>
      </c>
      <c r="C1055" s="256" t="s">
        <v>140</v>
      </c>
      <c r="D1055" s="256"/>
      <c r="E1055" s="256"/>
      <c r="F1055" s="59"/>
      <c r="G1055" s="60"/>
      <c r="H1055" s="60"/>
      <c r="I1055" s="60"/>
      <c r="J1055" s="61">
        <v>812.09</v>
      </c>
      <c r="K1055" s="60"/>
      <c r="L1055" s="61">
        <v>812.09</v>
      </c>
      <c r="M1055" s="80">
        <v>9.5</v>
      </c>
      <c r="N1055" s="63">
        <v>7714.86</v>
      </c>
      <c r="EZ1055" s="47"/>
      <c r="FA1055" s="56"/>
      <c r="FB1055" s="56"/>
      <c r="FC1055" s="56"/>
      <c r="FD1055" s="64" t="s">
        <v>140</v>
      </c>
      <c r="FG1055" s="56"/>
      <c r="FJ1055" s="94"/>
      <c r="FK1055" s="56"/>
    </row>
    <row r="1056" spans="1:167" s="7" customFormat="1" ht="14.4" x14ac:dyDescent="0.3">
      <c r="A1056" s="65"/>
      <c r="B1056" s="58"/>
      <c r="C1056" s="256" t="s">
        <v>105</v>
      </c>
      <c r="D1056" s="256"/>
      <c r="E1056" s="256"/>
      <c r="F1056" s="59" t="s">
        <v>106</v>
      </c>
      <c r="G1056" s="80">
        <v>26.8</v>
      </c>
      <c r="H1056" s="60"/>
      <c r="I1056" s="80">
        <v>26.8</v>
      </c>
      <c r="J1056" s="68"/>
      <c r="K1056" s="60"/>
      <c r="L1056" s="68"/>
      <c r="M1056" s="60"/>
      <c r="N1056" s="69"/>
      <c r="EZ1056" s="47"/>
      <c r="FA1056" s="56"/>
      <c r="FB1056" s="56"/>
      <c r="FC1056" s="56"/>
      <c r="FE1056" s="64" t="s">
        <v>105</v>
      </c>
      <c r="FG1056" s="56"/>
      <c r="FJ1056" s="94"/>
      <c r="FK1056" s="56"/>
    </row>
    <row r="1057" spans="1:167" s="7" customFormat="1" ht="14.4" x14ac:dyDescent="0.3">
      <c r="A1057" s="65"/>
      <c r="B1057" s="58"/>
      <c r="C1057" s="256" t="s">
        <v>121</v>
      </c>
      <c r="D1057" s="256"/>
      <c r="E1057" s="256"/>
      <c r="F1057" s="59" t="s">
        <v>106</v>
      </c>
      <c r="G1057" s="62">
        <v>0.92</v>
      </c>
      <c r="H1057" s="60"/>
      <c r="I1057" s="62">
        <v>0.92</v>
      </c>
      <c r="J1057" s="68"/>
      <c r="K1057" s="60"/>
      <c r="L1057" s="68"/>
      <c r="M1057" s="60"/>
      <c r="N1057" s="69"/>
      <c r="EZ1057" s="47"/>
      <c r="FA1057" s="56"/>
      <c r="FB1057" s="56"/>
      <c r="FC1057" s="56"/>
      <c r="FE1057" s="64" t="s">
        <v>121</v>
      </c>
      <c r="FG1057" s="56"/>
      <c r="FJ1057" s="94"/>
      <c r="FK1057" s="56"/>
    </row>
    <row r="1058" spans="1:167" s="7" customFormat="1" ht="14.4" x14ac:dyDescent="0.3">
      <c r="A1058" s="70"/>
      <c r="B1058" s="58"/>
      <c r="C1058" s="262" t="s">
        <v>107</v>
      </c>
      <c r="D1058" s="262"/>
      <c r="E1058" s="262"/>
      <c r="F1058" s="71"/>
      <c r="G1058" s="72"/>
      <c r="H1058" s="72"/>
      <c r="I1058" s="72"/>
      <c r="J1058" s="83">
        <v>1184.79</v>
      </c>
      <c r="K1058" s="72"/>
      <c r="L1058" s="83">
        <v>1184.79</v>
      </c>
      <c r="M1058" s="72"/>
      <c r="N1058" s="74">
        <v>22765.05</v>
      </c>
      <c r="EZ1058" s="47"/>
      <c r="FA1058" s="56"/>
      <c r="FB1058" s="56"/>
      <c r="FC1058" s="56"/>
      <c r="FF1058" s="64" t="s">
        <v>107</v>
      </c>
      <c r="FG1058" s="56"/>
      <c r="FJ1058" s="94"/>
      <c r="FK1058" s="56"/>
    </row>
    <row r="1059" spans="1:167" s="7" customFormat="1" ht="14.4" x14ac:dyDescent="0.3">
      <c r="A1059" s="65"/>
      <c r="B1059" s="58"/>
      <c r="C1059" s="256" t="s">
        <v>108</v>
      </c>
      <c r="D1059" s="256"/>
      <c r="E1059" s="256"/>
      <c r="F1059" s="59"/>
      <c r="G1059" s="60"/>
      <c r="H1059" s="60"/>
      <c r="I1059" s="60"/>
      <c r="J1059" s="68"/>
      <c r="K1059" s="60"/>
      <c r="L1059" s="61">
        <v>263.89999999999998</v>
      </c>
      <c r="M1059" s="60"/>
      <c r="N1059" s="63">
        <v>13778.22</v>
      </c>
      <c r="EZ1059" s="47"/>
      <c r="FA1059" s="56"/>
      <c r="FB1059" s="56"/>
      <c r="FC1059" s="56"/>
      <c r="FE1059" s="64" t="s">
        <v>108</v>
      </c>
      <c r="FG1059" s="56"/>
      <c r="FJ1059" s="94"/>
      <c r="FK1059" s="56"/>
    </row>
    <row r="1060" spans="1:167" s="7" customFormat="1" ht="14.4" x14ac:dyDescent="0.3">
      <c r="A1060" s="65"/>
      <c r="B1060" s="58" t="s">
        <v>284</v>
      </c>
      <c r="C1060" s="256" t="s">
        <v>285</v>
      </c>
      <c r="D1060" s="256"/>
      <c r="E1060" s="256"/>
      <c r="F1060" s="59" t="s">
        <v>111</v>
      </c>
      <c r="G1060" s="66">
        <v>92</v>
      </c>
      <c r="H1060" s="60"/>
      <c r="I1060" s="66">
        <v>92</v>
      </c>
      <c r="J1060" s="68"/>
      <c r="K1060" s="60"/>
      <c r="L1060" s="61">
        <v>242.79</v>
      </c>
      <c r="M1060" s="60"/>
      <c r="N1060" s="63">
        <v>12675.96</v>
      </c>
      <c r="EZ1060" s="47"/>
      <c r="FA1060" s="56"/>
      <c r="FB1060" s="56"/>
      <c r="FC1060" s="56"/>
      <c r="FE1060" s="64" t="s">
        <v>285</v>
      </c>
      <c r="FG1060" s="56"/>
      <c r="FJ1060" s="94"/>
      <c r="FK1060" s="56"/>
    </row>
    <row r="1061" spans="1:167" s="7" customFormat="1" ht="14.4" x14ac:dyDescent="0.3">
      <c r="A1061" s="65"/>
      <c r="B1061" s="58" t="s">
        <v>286</v>
      </c>
      <c r="C1061" s="256" t="s">
        <v>287</v>
      </c>
      <c r="D1061" s="256"/>
      <c r="E1061" s="256"/>
      <c r="F1061" s="59" t="s">
        <v>111</v>
      </c>
      <c r="G1061" s="66">
        <v>49</v>
      </c>
      <c r="H1061" s="60"/>
      <c r="I1061" s="66">
        <v>49</v>
      </c>
      <c r="J1061" s="68"/>
      <c r="K1061" s="60"/>
      <c r="L1061" s="61">
        <v>129.31</v>
      </c>
      <c r="M1061" s="60"/>
      <c r="N1061" s="63">
        <v>6751.33</v>
      </c>
      <c r="EZ1061" s="47"/>
      <c r="FA1061" s="56"/>
      <c r="FB1061" s="56"/>
      <c r="FC1061" s="56"/>
      <c r="FE1061" s="64" t="s">
        <v>287</v>
      </c>
      <c r="FG1061" s="56"/>
      <c r="FJ1061" s="94"/>
      <c r="FK1061" s="56"/>
    </row>
    <row r="1062" spans="1:167" s="7" customFormat="1" ht="14.4" x14ac:dyDescent="0.3">
      <c r="A1062" s="75"/>
      <c r="B1062" s="76"/>
      <c r="C1062" s="258" t="s">
        <v>114</v>
      </c>
      <c r="D1062" s="258"/>
      <c r="E1062" s="258"/>
      <c r="F1062" s="50"/>
      <c r="G1062" s="51"/>
      <c r="H1062" s="51"/>
      <c r="I1062" s="51"/>
      <c r="J1062" s="54"/>
      <c r="K1062" s="51"/>
      <c r="L1062" s="84">
        <v>1556.89</v>
      </c>
      <c r="M1062" s="72"/>
      <c r="N1062" s="78">
        <v>42192.34</v>
      </c>
      <c r="EZ1062" s="47"/>
      <c r="FA1062" s="56"/>
      <c r="FB1062" s="56"/>
      <c r="FC1062" s="56"/>
      <c r="FG1062" s="56" t="s">
        <v>114</v>
      </c>
      <c r="FJ1062" s="94"/>
      <c r="FK1062" s="56"/>
    </row>
    <row r="1063" spans="1:167" s="7" customFormat="1" ht="20.399999999999999" x14ac:dyDescent="0.3">
      <c r="A1063" s="48" t="s">
        <v>394</v>
      </c>
      <c r="B1063" s="49" t="s">
        <v>289</v>
      </c>
      <c r="C1063" s="258" t="s">
        <v>290</v>
      </c>
      <c r="D1063" s="258"/>
      <c r="E1063" s="258"/>
      <c r="F1063" s="50" t="s">
        <v>6</v>
      </c>
      <c r="G1063" s="51">
        <v>-2</v>
      </c>
      <c r="H1063" s="52">
        <v>1</v>
      </c>
      <c r="I1063" s="52">
        <v>-2</v>
      </c>
      <c r="J1063" s="77">
        <v>266.67</v>
      </c>
      <c r="K1063" s="51"/>
      <c r="L1063" s="77">
        <v>-533.34</v>
      </c>
      <c r="M1063" s="87">
        <v>9.5</v>
      </c>
      <c r="N1063" s="78">
        <v>-5066.7299999999996</v>
      </c>
      <c r="EZ1063" s="47"/>
      <c r="FA1063" s="56" t="s">
        <v>290</v>
      </c>
      <c r="FB1063" s="56" t="s">
        <v>0</v>
      </c>
      <c r="FC1063" s="56" t="s">
        <v>0</v>
      </c>
      <c r="FG1063" s="56"/>
      <c r="FJ1063" s="94"/>
      <c r="FK1063" s="56"/>
    </row>
    <row r="1064" spans="1:167" s="7" customFormat="1" ht="14.4" x14ac:dyDescent="0.3">
      <c r="A1064" s="75"/>
      <c r="B1064" s="76"/>
      <c r="C1064" s="258" t="s">
        <v>114</v>
      </c>
      <c r="D1064" s="258"/>
      <c r="E1064" s="258"/>
      <c r="F1064" s="50"/>
      <c r="G1064" s="51"/>
      <c r="H1064" s="51"/>
      <c r="I1064" s="51"/>
      <c r="J1064" s="54"/>
      <c r="K1064" s="51"/>
      <c r="L1064" s="77">
        <v>-533.34</v>
      </c>
      <c r="M1064" s="72"/>
      <c r="N1064" s="78">
        <v>-5066.7299999999996</v>
      </c>
      <c r="EZ1064" s="47"/>
      <c r="FA1064" s="56"/>
      <c r="FB1064" s="56"/>
      <c r="FC1064" s="56"/>
      <c r="FG1064" s="56" t="s">
        <v>114</v>
      </c>
      <c r="FJ1064" s="94"/>
      <c r="FK1064" s="56"/>
    </row>
    <row r="1065" spans="1:167" s="7" customFormat="1" ht="20.399999999999999" x14ac:dyDescent="0.3">
      <c r="A1065" s="48" t="s">
        <v>395</v>
      </c>
      <c r="B1065" s="49" t="s">
        <v>157</v>
      </c>
      <c r="C1065" s="258" t="s">
        <v>5</v>
      </c>
      <c r="D1065" s="258"/>
      <c r="E1065" s="258"/>
      <c r="F1065" s="50" t="s">
        <v>6</v>
      </c>
      <c r="G1065" s="51">
        <v>2</v>
      </c>
      <c r="H1065" s="52">
        <v>1</v>
      </c>
      <c r="I1065" s="52">
        <v>2</v>
      </c>
      <c r="J1065" s="84">
        <v>4429.58</v>
      </c>
      <c r="K1065" s="90">
        <v>1.04236</v>
      </c>
      <c r="L1065" s="84">
        <v>9234.43</v>
      </c>
      <c r="M1065" s="87">
        <v>9.5</v>
      </c>
      <c r="N1065" s="78">
        <v>87727.09</v>
      </c>
      <c r="EZ1065" s="47"/>
      <c r="FA1065" s="56" t="s">
        <v>5</v>
      </c>
      <c r="FB1065" s="56" t="s">
        <v>0</v>
      </c>
      <c r="FC1065" s="56" t="s">
        <v>0</v>
      </c>
      <c r="FG1065" s="56"/>
      <c r="FJ1065" s="94"/>
      <c r="FK1065" s="56"/>
    </row>
    <row r="1066" spans="1:167" s="7" customFormat="1" ht="14.4" x14ac:dyDescent="0.3">
      <c r="A1066" s="70"/>
      <c r="B1066" s="88"/>
      <c r="C1066" s="256" t="s">
        <v>292</v>
      </c>
      <c r="D1066" s="256"/>
      <c r="E1066" s="256"/>
      <c r="F1066" s="256"/>
      <c r="G1066" s="256"/>
      <c r="H1066" s="256"/>
      <c r="I1066" s="256"/>
      <c r="J1066" s="256"/>
      <c r="K1066" s="256"/>
      <c r="L1066" s="256"/>
      <c r="M1066" s="256"/>
      <c r="N1066" s="263"/>
      <c r="EZ1066" s="47"/>
      <c r="FA1066" s="56"/>
      <c r="FB1066" s="56"/>
      <c r="FC1066" s="56"/>
      <c r="FG1066" s="56"/>
      <c r="FH1066" s="64" t="s">
        <v>292</v>
      </c>
      <c r="FJ1066" s="94"/>
      <c r="FK1066" s="56"/>
    </row>
    <row r="1067" spans="1:167" s="7" customFormat="1" ht="14.4" x14ac:dyDescent="0.3">
      <c r="A1067" s="89"/>
      <c r="B1067" s="58"/>
      <c r="C1067" s="264" t="s">
        <v>159</v>
      </c>
      <c r="D1067" s="264"/>
      <c r="E1067" s="264"/>
      <c r="F1067" s="264"/>
      <c r="G1067" s="264"/>
      <c r="H1067" s="264"/>
      <c r="I1067" s="264"/>
      <c r="J1067" s="264"/>
      <c r="K1067" s="264"/>
      <c r="L1067" s="264"/>
      <c r="M1067" s="264"/>
      <c r="N1067" s="265"/>
      <c r="EZ1067" s="47"/>
      <c r="FA1067" s="56"/>
      <c r="FB1067" s="56"/>
      <c r="FC1067" s="56"/>
      <c r="FG1067" s="56"/>
      <c r="FI1067" s="64" t="s">
        <v>159</v>
      </c>
      <c r="FJ1067" s="94"/>
      <c r="FK1067" s="56"/>
    </row>
    <row r="1068" spans="1:167" s="7" customFormat="1" ht="14.4" x14ac:dyDescent="0.3">
      <c r="A1068" s="89"/>
      <c r="B1068" s="58"/>
      <c r="C1068" s="264" t="s">
        <v>149</v>
      </c>
      <c r="D1068" s="264"/>
      <c r="E1068" s="264"/>
      <c r="F1068" s="264"/>
      <c r="G1068" s="264"/>
      <c r="H1068" s="264"/>
      <c r="I1068" s="264"/>
      <c r="J1068" s="264"/>
      <c r="K1068" s="264"/>
      <c r="L1068" s="264"/>
      <c r="M1068" s="264"/>
      <c r="N1068" s="265"/>
      <c r="EZ1068" s="47"/>
      <c r="FA1068" s="56"/>
      <c r="FB1068" s="56"/>
      <c r="FC1068" s="56"/>
      <c r="FG1068" s="56"/>
      <c r="FI1068" s="64" t="s">
        <v>149</v>
      </c>
      <c r="FJ1068" s="94"/>
      <c r="FK1068" s="56"/>
    </row>
    <row r="1069" spans="1:167" s="7" customFormat="1" ht="14.4" x14ac:dyDescent="0.3">
      <c r="A1069" s="75"/>
      <c r="B1069" s="76"/>
      <c r="C1069" s="258" t="s">
        <v>114</v>
      </c>
      <c r="D1069" s="258"/>
      <c r="E1069" s="258"/>
      <c r="F1069" s="50"/>
      <c r="G1069" s="51"/>
      <c r="H1069" s="51"/>
      <c r="I1069" s="51"/>
      <c r="J1069" s="54"/>
      <c r="K1069" s="51"/>
      <c r="L1069" s="84">
        <v>9234.43</v>
      </c>
      <c r="M1069" s="72"/>
      <c r="N1069" s="78">
        <v>87727.09</v>
      </c>
      <c r="EZ1069" s="47"/>
      <c r="FA1069" s="56"/>
      <c r="FB1069" s="56"/>
      <c r="FC1069" s="56"/>
      <c r="FG1069" s="56" t="s">
        <v>114</v>
      </c>
      <c r="FJ1069" s="94"/>
      <c r="FK1069" s="56"/>
    </row>
    <row r="1070" spans="1:167" s="7" customFormat="1" ht="30.6" x14ac:dyDescent="0.3">
      <c r="A1070" s="48" t="s">
        <v>396</v>
      </c>
      <c r="B1070" s="49" t="s">
        <v>157</v>
      </c>
      <c r="C1070" s="258" t="s">
        <v>11</v>
      </c>
      <c r="D1070" s="258"/>
      <c r="E1070" s="258"/>
      <c r="F1070" s="50" t="s">
        <v>6</v>
      </c>
      <c r="G1070" s="51">
        <v>1</v>
      </c>
      <c r="H1070" s="52">
        <v>1</v>
      </c>
      <c r="I1070" s="52">
        <v>1</v>
      </c>
      <c r="J1070" s="84">
        <v>15832.63</v>
      </c>
      <c r="K1070" s="90">
        <v>1.04236</v>
      </c>
      <c r="L1070" s="84">
        <v>16503.3</v>
      </c>
      <c r="M1070" s="87">
        <v>9.5</v>
      </c>
      <c r="N1070" s="78">
        <v>156781.35</v>
      </c>
      <c r="EZ1070" s="47"/>
      <c r="FA1070" s="56" t="s">
        <v>11</v>
      </c>
      <c r="FB1070" s="56" t="s">
        <v>0</v>
      </c>
      <c r="FC1070" s="56" t="s">
        <v>0</v>
      </c>
      <c r="FG1070" s="56"/>
      <c r="FJ1070" s="94"/>
      <c r="FK1070" s="56"/>
    </row>
    <row r="1071" spans="1:167" s="7" customFormat="1" ht="14.4" x14ac:dyDescent="0.3">
      <c r="A1071" s="70"/>
      <c r="B1071" s="88"/>
      <c r="C1071" s="256" t="s">
        <v>294</v>
      </c>
      <c r="D1071" s="256"/>
      <c r="E1071" s="256"/>
      <c r="F1071" s="256"/>
      <c r="G1071" s="256"/>
      <c r="H1071" s="256"/>
      <c r="I1071" s="256"/>
      <c r="J1071" s="256"/>
      <c r="K1071" s="256"/>
      <c r="L1071" s="256"/>
      <c r="M1071" s="256"/>
      <c r="N1071" s="263"/>
      <c r="EZ1071" s="47"/>
      <c r="FA1071" s="56"/>
      <c r="FB1071" s="56"/>
      <c r="FC1071" s="56"/>
      <c r="FG1071" s="56"/>
      <c r="FH1071" s="64" t="s">
        <v>294</v>
      </c>
      <c r="FJ1071" s="94"/>
      <c r="FK1071" s="56"/>
    </row>
    <row r="1072" spans="1:167" s="7" customFormat="1" ht="14.4" x14ac:dyDescent="0.3">
      <c r="A1072" s="89"/>
      <c r="B1072" s="58"/>
      <c r="C1072" s="264" t="s">
        <v>159</v>
      </c>
      <c r="D1072" s="264"/>
      <c r="E1072" s="264"/>
      <c r="F1072" s="264"/>
      <c r="G1072" s="264"/>
      <c r="H1072" s="264"/>
      <c r="I1072" s="264"/>
      <c r="J1072" s="264"/>
      <c r="K1072" s="264"/>
      <c r="L1072" s="264"/>
      <c r="M1072" s="264"/>
      <c r="N1072" s="265"/>
      <c r="EZ1072" s="47"/>
      <c r="FA1072" s="56"/>
      <c r="FB1072" s="56"/>
      <c r="FC1072" s="56"/>
      <c r="FG1072" s="56"/>
      <c r="FI1072" s="64" t="s">
        <v>159</v>
      </c>
      <c r="FJ1072" s="94"/>
      <c r="FK1072" s="56"/>
    </row>
    <row r="1073" spans="1:167" s="7" customFormat="1" ht="14.4" x14ac:dyDescent="0.3">
      <c r="A1073" s="89"/>
      <c r="B1073" s="58"/>
      <c r="C1073" s="264" t="s">
        <v>149</v>
      </c>
      <c r="D1073" s="264"/>
      <c r="E1073" s="264"/>
      <c r="F1073" s="264"/>
      <c r="G1073" s="264"/>
      <c r="H1073" s="264"/>
      <c r="I1073" s="264"/>
      <c r="J1073" s="264"/>
      <c r="K1073" s="264"/>
      <c r="L1073" s="264"/>
      <c r="M1073" s="264"/>
      <c r="N1073" s="265"/>
      <c r="EZ1073" s="47"/>
      <c r="FA1073" s="56"/>
      <c r="FB1073" s="56"/>
      <c r="FC1073" s="56"/>
      <c r="FG1073" s="56"/>
      <c r="FI1073" s="64" t="s">
        <v>149</v>
      </c>
      <c r="FJ1073" s="94"/>
      <c r="FK1073" s="56"/>
    </row>
    <row r="1074" spans="1:167" s="7" customFormat="1" ht="14.4" x14ac:dyDescent="0.3">
      <c r="A1074" s="75"/>
      <c r="B1074" s="76"/>
      <c r="C1074" s="258" t="s">
        <v>114</v>
      </c>
      <c r="D1074" s="258"/>
      <c r="E1074" s="258"/>
      <c r="F1074" s="50"/>
      <c r="G1074" s="51"/>
      <c r="H1074" s="51"/>
      <c r="I1074" s="51"/>
      <c r="J1074" s="54"/>
      <c r="K1074" s="51"/>
      <c r="L1074" s="84">
        <v>16503.3</v>
      </c>
      <c r="M1074" s="72"/>
      <c r="N1074" s="78">
        <v>156781.35</v>
      </c>
      <c r="EZ1074" s="47"/>
      <c r="FA1074" s="56"/>
      <c r="FB1074" s="56"/>
      <c r="FC1074" s="56"/>
      <c r="FG1074" s="56" t="s">
        <v>114</v>
      </c>
      <c r="FJ1074" s="94"/>
      <c r="FK1074" s="56"/>
    </row>
    <row r="1075" spans="1:167" s="7" customFormat="1" ht="20.399999999999999" x14ac:dyDescent="0.3">
      <c r="A1075" s="48" t="s">
        <v>397</v>
      </c>
      <c r="B1075" s="49" t="s">
        <v>157</v>
      </c>
      <c r="C1075" s="258" t="s">
        <v>27</v>
      </c>
      <c r="D1075" s="258"/>
      <c r="E1075" s="258"/>
      <c r="F1075" s="50" t="s">
        <v>6</v>
      </c>
      <c r="G1075" s="51">
        <v>1</v>
      </c>
      <c r="H1075" s="52">
        <v>1</v>
      </c>
      <c r="I1075" s="52">
        <v>1</v>
      </c>
      <c r="J1075" s="77">
        <v>421.93</v>
      </c>
      <c r="K1075" s="90">
        <v>1.04236</v>
      </c>
      <c r="L1075" s="77">
        <v>439.8</v>
      </c>
      <c r="M1075" s="87">
        <v>9.5</v>
      </c>
      <c r="N1075" s="78">
        <v>4178.1000000000004</v>
      </c>
      <c r="EZ1075" s="47"/>
      <c r="FA1075" s="56" t="s">
        <v>27</v>
      </c>
      <c r="FB1075" s="56" t="s">
        <v>0</v>
      </c>
      <c r="FC1075" s="56" t="s">
        <v>0</v>
      </c>
      <c r="FG1075" s="56"/>
      <c r="FJ1075" s="94"/>
      <c r="FK1075" s="56"/>
    </row>
    <row r="1076" spans="1:167" s="7" customFormat="1" ht="14.4" x14ac:dyDescent="0.3">
      <c r="A1076" s="70"/>
      <c r="B1076" s="88"/>
      <c r="C1076" s="256" t="s">
        <v>296</v>
      </c>
      <c r="D1076" s="256"/>
      <c r="E1076" s="256"/>
      <c r="F1076" s="256"/>
      <c r="G1076" s="256"/>
      <c r="H1076" s="256"/>
      <c r="I1076" s="256"/>
      <c r="J1076" s="256"/>
      <c r="K1076" s="256"/>
      <c r="L1076" s="256"/>
      <c r="M1076" s="256"/>
      <c r="N1076" s="263"/>
      <c r="EZ1076" s="47"/>
      <c r="FA1076" s="56"/>
      <c r="FB1076" s="56"/>
      <c r="FC1076" s="56"/>
      <c r="FG1076" s="56"/>
      <c r="FH1076" s="64" t="s">
        <v>296</v>
      </c>
      <c r="FJ1076" s="94"/>
      <c r="FK1076" s="56"/>
    </row>
    <row r="1077" spans="1:167" s="7" customFormat="1" ht="14.4" x14ac:dyDescent="0.3">
      <c r="A1077" s="89"/>
      <c r="B1077" s="58"/>
      <c r="C1077" s="264" t="s">
        <v>159</v>
      </c>
      <c r="D1077" s="264"/>
      <c r="E1077" s="264"/>
      <c r="F1077" s="264"/>
      <c r="G1077" s="264"/>
      <c r="H1077" s="264"/>
      <c r="I1077" s="264"/>
      <c r="J1077" s="264"/>
      <c r="K1077" s="264"/>
      <c r="L1077" s="264"/>
      <c r="M1077" s="264"/>
      <c r="N1077" s="265"/>
      <c r="EZ1077" s="47"/>
      <c r="FA1077" s="56"/>
      <c r="FB1077" s="56"/>
      <c r="FC1077" s="56"/>
      <c r="FG1077" s="56"/>
      <c r="FI1077" s="64" t="s">
        <v>159</v>
      </c>
      <c r="FJ1077" s="94"/>
      <c r="FK1077" s="56"/>
    </row>
    <row r="1078" spans="1:167" s="7" customFormat="1" ht="14.4" x14ac:dyDescent="0.3">
      <c r="A1078" s="89"/>
      <c r="B1078" s="58"/>
      <c r="C1078" s="264" t="s">
        <v>149</v>
      </c>
      <c r="D1078" s="264"/>
      <c r="E1078" s="264"/>
      <c r="F1078" s="264"/>
      <c r="G1078" s="264"/>
      <c r="H1078" s="264"/>
      <c r="I1078" s="264"/>
      <c r="J1078" s="264"/>
      <c r="K1078" s="264"/>
      <c r="L1078" s="264"/>
      <c r="M1078" s="264"/>
      <c r="N1078" s="265"/>
      <c r="EZ1078" s="47"/>
      <c r="FA1078" s="56"/>
      <c r="FB1078" s="56"/>
      <c r="FC1078" s="56"/>
      <c r="FG1078" s="56"/>
      <c r="FI1078" s="64" t="s">
        <v>149</v>
      </c>
      <c r="FJ1078" s="94"/>
      <c r="FK1078" s="56"/>
    </row>
    <row r="1079" spans="1:167" s="7" customFormat="1" ht="14.4" x14ac:dyDescent="0.3">
      <c r="A1079" s="75"/>
      <c r="B1079" s="76"/>
      <c r="C1079" s="258" t="s">
        <v>114</v>
      </c>
      <c r="D1079" s="258"/>
      <c r="E1079" s="258"/>
      <c r="F1079" s="50"/>
      <c r="G1079" s="51"/>
      <c r="H1079" s="51"/>
      <c r="I1079" s="51"/>
      <c r="J1079" s="54"/>
      <c r="K1079" s="51"/>
      <c r="L1079" s="77">
        <v>439.8</v>
      </c>
      <c r="M1079" s="72"/>
      <c r="N1079" s="78">
        <v>4178.1000000000004</v>
      </c>
      <c r="EZ1079" s="47"/>
      <c r="FA1079" s="56"/>
      <c r="FB1079" s="56"/>
      <c r="FC1079" s="56"/>
      <c r="FG1079" s="56" t="s">
        <v>114</v>
      </c>
      <c r="FJ1079" s="94"/>
      <c r="FK1079" s="56"/>
    </row>
    <row r="1080" spans="1:167" s="7" customFormat="1" ht="30.6" x14ac:dyDescent="0.3">
      <c r="A1080" s="48" t="s">
        <v>398</v>
      </c>
      <c r="B1080" s="49" t="s">
        <v>235</v>
      </c>
      <c r="C1080" s="258" t="s">
        <v>236</v>
      </c>
      <c r="D1080" s="258"/>
      <c r="E1080" s="258"/>
      <c r="F1080" s="50" t="s">
        <v>237</v>
      </c>
      <c r="G1080" s="51">
        <v>0.06</v>
      </c>
      <c r="H1080" s="52">
        <v>1</v>
      </c>
      <c r="I1080" s="91">
        <v>0.06</v>
      </c>
      <c r="J1080" s="54"/>
      <c r="K1080" s="51"/>
      <c r="L1080" s="54"/>
      <c r="M1080" s="51"/>
      <c r="N1080" s="55"/>
      <c r="EZ1080" s="47"/>
      <c r="FA1080" s="56" t="s">
        <v>236</v>
      </c>
      <c r="FB1080" s="56" t="s">
        <v>0</v>
      </c>
      <c r="FC1080" s="56" t="s">
        <v>0</v>
      </c>
      <c r="FG1080" s="56"/>
      <c r="FJ1080" s="94"/>
      <c r="FK1080" s="56"/>
    </row>
    <row r="1081" spans="1:167" s="7" customFormat="1" ht="14.4" x14ac:dyDescent="0.3">
      <c r="A1081" s="57"/>
      <c r="B1081" s="58" t="s">
        <v>18</v>
      </c>
      <c r="C1081" s="256" t="s">
        <v>104</v>
      </c>
      <c r="D1081" s="256"/>
      <c r="E1081" s="256"/>
      <c r="F1081" s="59"/>
      <c r="G1081" s="60"/>
      <c r="H1081" s="60"/>
      <c r="I1081" s="60"/>
      <c r="J1081" s="79">
        <v>1187.5</v>
      </c>
      <c r="K1081" s="60"/>
      <c r="L1081" s="61">
        <v>71.25</v>
      </c>
      <c r="M1081" s="62">
        <v>52.21</v>
      </c>
      <c r="N1081" s="63">
        <v>3719.96</v>
      </c>
      <c r="EZ1081" s="47"/>
      <c r="FA1081" s="56"/>
      <c r="FB1081" s="56"/>
      <c r="FC1081" s="56"/>
      <c r="FD1081" s="64" t="s">
        <v>104</v>
      </c>
      <c r="FG1081" s="56"/>
      <c r="FJ1081" s="94"/>
      <c r="FK1081" s="56"/>
    </row>
    <row r="1082" spans="1:167" s="7" customFormat="1" ht="14.4" x14ac:dyDescent="0.3">
      <c r="A1082" s="57"/>
      <c r="B1082" s="58" t="s">
        <v>115</v>
      </c>
      <c r="C1082" s="256" t="s">
        <v>119</v>
      </c>
      <c r="D1082" s="256"/>
      <c r="E1082" s="256"/>
      <c r="F1082" s="59"/>
      <c r="G1082" s="60"/>
      <c r="H1082" s="60"/>
      <c r="I1082" s="60"/>
      <c r="J1082" s="61">
        <v>946.33</v>
      </c>
      <c r="K1082" s="60"/>
      <c r="L1082" s="61">
        <v>56.78</v>
      </c>
      <c r="M1082" s="62">
        <v>15.71</v>
      </c>
      <c r="N1082" s="85">
        <v>892.01</v>
      </c>
      <c r="EZ1082" s="47"/>
      <c r="FA1082" s="56"/>
      <c r="FB1082" s="56"/>
      <c r="FC1082" s="56"/>
      <c r="FD1082" s="64" t="s">
        <v>119</v>
      </c>
      <c r="FG1082" s="56"/>
      <c r="FJ1082" s="94"/>
      <c r="FK1082" s="56"/>
    </row>
    <row r="1083" spans="1:167" s="7" customFormat="1" ht="14.4" x14ac:dyDescent="0.3">
      <c r="A1083" s="57"/>
      <c r="B1083" s="58" t="s">
        <v>13</v>
      </c>
      <c r="C1083" s="256" t="s">
        <v>120</v>
      </c>
      <c r="D1083" s="256"/>
      <c r="E1083" s="256"/>
      <c r="F1083" s="59"/>
      <c r="G1083" s="60"/>
      <c r="H1083" s="60"/>
      <c r="I1083" s="60"/>
      <c r="J1083" s="61">
        <v>90.65</v>
      </c>
      <c r="K1083" s="60"/>
      <c r="L1083" s="61">
        <v>5.44</v>
      </c>
      <c r="M1083" s="62">
        <v>52.21</v>
      </c>
      <c r="N1083" s="85">
        <v>284.02</v>
      </c>
      <c r="EZ1083" s="47"/>
      <c r="FA1083" s="56"/>
      <c r="FB1083" s="56"/>
      <c r="FC1083" s="56"/>
      <c r="FD1083" s="64" t="s">
        <v>120</v>
      </c>
      <c r="FG1083" s="56"/>
      <c r="FJ1083" s="94"/>
      <c r="FK1083" s="56"/>
    </row>
    <row r="1084" spans="1:167" s="7" customFormat="1" ht="14.4" x14ac:dyDescent="0.3">
      <c r="A1084" s="57"/>
      <c r="B1084" s="58" t="s">
        <v>16</v>
      </c>
      <c r="C1084" s="256" t="s">
        <v>140</v>
      </c>
      <c r="D1084" s="256"/>
      <c r="E1084" s="256"/>
      <c r="F1084" s="59"/>
      <c r="G1084" s="60"/>
      <c r="H1084" s="60"/>
      <c r="I1084" s="60"/>
      <c r="J1084" s="79">
        <v>8532.7999999999993</v>
      </c>
      <c r="K1084" s="60"/>
      <c r="L1084" s="61">
        <v>511.97</v>
      </c>
      <c r="M1084" s="80">
        <v>9.5</v>
      </c>
      <c r="N1084" s="63">
        <v>4863.72</v>
      </c>
      <c r="EZ1084" s="47"/>
      <c r="FA1084" s="56"/>
      <c r="FB1084" s="56"/>
      <c r="FC1084" s="56"/>
      <c r="FD1084" s="64" t="s">
        <v>140</v>
      </c>
      <c r="FG1084" s="56"/>
      <c r="FJ1084" s="94"/>
      <c r="FK1084" s="56"/>
    </row>
    <row r="1085" spans="1:167" s="7" customFormat="1" ht="14.4" x14ac:dyDescent="0.3">
      <c r="A1085" s="65"/>
      <c r="B1085" s="58"/>
      <c r="C1085" s="256" t="s">
        <v>105</v>
      </c>
      <c r="D1085" s="256"/>
      <c r="E1085" s="256"/>
      <c r="F1085" s="59" t="s">
        <v>106</v>
      </c>
      <c r="G1085" s="66">
        <v>137</v>
      </c>
      <c r="H1085" s="60"/>
      <c r="I1085" s="62">
        <v>8.2200000000000006</v>
      </c>
      <c r="J1085" s="68"/>
      <c r="K1085" s="60"/>
      <c r="L1085" s="68"/>
      <c r="M1085" s="60"/>
      <c r="N1085" s="69"/>
      <c r="EZ1085" s="47"/>
      <c r="FA1085" s="56"/>
      <c r="FB1085" s="56"/>
      <c r="FC1085" s="56"/>
      <c r="FE1085" s="64" t="s">
        <v>105</v>
      </c>
      <c r="FG1085" s="56"/>
      <c r="FJ1085" s="94"/>
      <c r="FK1085" s="56"/>
    </row>
    <row r="1086" spans="1:167" s="7" customFormat="1" ht="14.4" x14ac:dyDescent="0.3">
      <c r="A1086" s="65"/>
      <c r="B1086" s="58"/>
      <c r="C1086" s="256" t="s">
        <v>121</v>
      </c>
      <c r="D1086" s="256"/>
      <c r="E1086" s="256"/>
      <c r="F1086" s="59" t="s">
        <v>106</v>
      </c>
      <c r="G1086" s="62">
        <v>8.01</v>
      </c>
      <c r="H1086" s="60"/>
      <c r="I1086" s="92">
        <v>0.48060000000000003</v>
      </c>
      <c r="J1086" s="68"/>
      <c r="K1086" s="60"/>
      <c r="L1086" s="68"/>
      <c r="M1086" s="60"/>
      <c r="N1086" s="69"/>
      <c r="EZ1086" s="47"/>
      <c r="FA1086" s="56"/>
      <c r="FB1086" s="56"/>
      <c r="FC1086" s="56"/>
      <c r="FE1086" s="64" t="s">
        <v>121</v>
      </c>
      <c r="FG1086" s="56"/>
      <c r="FJ1086" s="94"/>
      <c r="FK1086" s="56"/>
    </row>
    <row r="1087" spans="1:167" s="7" customFormat="1" ht="14.4" x14ac:dyDescent="0.3">
      <c r="A1087" s="70"/>
      <c r="B1087" s="58"/>
      <c r="C1087" s="262" t="s">
        <v>107</v>
      </c>
      <c r="D1087" s="262"/>
      <c r="E1087" s="262"/>
      <c r="F1087" s="71"/>
      <c r="G1087" s="72"/>
      <c r="H1087" s="72"/>
      <c r="I1087" s="72"/>
      <c r="J1087" s="83">
        <v>10666.63</v>
      </c>
      <c r="K1087" s="72"/>
      <c r="L1087" s="73">
        <v>640</v>
      </c>
      <c r="M1087" s="72"/>
      <c r="N1087" s="74">
        <v>9475.69</v>
      </c>
      <c r="EZ1087" s="47"/>
      <c r="FA1087" s="56"/>
      <c r="FB1087" s="56"/>
      <c r="FC1087" s="56"/>
      <c r="FF1087" s="64" t="s">
        <v>107</v>
      </c>
      <c r="FG1087" s="56"/>
      <c r="FJ1087" s="94"/>
      <c r="FK1087" s="56"/>
    </row>
    <row r="1088" spans="1:167" s="7" customFormat="1" ht="14.4" x14ac:dyDescent="0.3">
      <c r="A1088" s="65"/>
      <c r="B1088" s="58"/>
      <c r="C1088" s="256" t="s">
        <v>108</v>
      </c>
      <c r="D1088" s="256"/>
      <c r="E1088" s="256"/>
      <c r="F1088" s="59"/>
      <c r="G1088" s="60"/>
      <c r="H1088" s="60"/>
      <c r="I1088" s="60"/>
      <c r="J1088" s="68"/>
      <c r="K1088" s="60"/>
      <c r="L1088" s="61">
        <v>76.69</v>
      </c>
      <c r="M1088" s="60"/>
      <c r="N1088" s="63">
        <v>4003.98</v>
      </c>
      <c r="EZ1088" s="47"/>
      <c r="FA1088" s="56"/>
      <c r="FB1088" s="56"/>
      <c r="FC1088" s="56"/>
      <c r="FE1088" s="64" t="s">
        <v>108</v>
      </c>
      <c r="FG1088" s="56"/>
      <c r="FJ1088" s="94"/>
      <c r="FK1088" s="56"/>
    </row>
    <row r="1089" spans="1:167" s="7" customFormat="1" ht="14.4" x14ac:dyDescent="0.3">
      <c r="A1089" s="65"/>
      <c r="B1089" s="58" t="s">
        <v>238</v>
      </c>
      <c r="C1089" s="256" t="s">
        <v>239</v>
      </c>
      <c r="D1089" s="256"/>
      <c r="E1089" s="256"/>
      <c r="F1089" s="59" t="s">
        <v>111</v>
      </c>
      <c r="G1089" s="66">
        <v>106</v>
      </c>
      <c r="H1089" s="60"/>
      <c r="I1089" s="66">
        <v>106</v>
      </c>
      <c r="J1089" s="68"/>
      <c r="K1089" s="60"/>
      <c r="L1089" s="61">
        <v>81.290000000000006</v>
      </c>
      <c r="M1089" s="60"/>
      <c r="N1089" s="63">
        <v>4244.22</v>
      </c>
      <c r="EZ1089" s="47"/>
      <c r="FA1089" s="56"/>
      <c r="FB1089" s="56"/>
      <c r="FC1089" s="56"/>
      <c r="FE1089" s="64" t="s">
        <v>239</v>
      </c>
      <c r="FG1089" s="56"/>
      <c r="FJ1089" s="94"/>
      <c r="FK1089" s="56"/>
    </row>
    <row r="1090" spans="1:167" s="7" customFormat="1" ht="20.399999999999999" x14ac:dyDescent="0.3">
      <c r="A1090" s="65"/>
      <c r="B1090" s="58" t="s">
        <v>240</v>
      </c>
      <c r="C1090" s="256" t="s">
        <v>241</v>
      </c>
      <c r="D1090" s="256"/>
      <c r="E1090" s="256"/>
      <c r="F1090" s="59" t="s">
        <v>111</v>
      </c>
      <c r="G1090" s="66">
        <v>56</v>
      </c>
      <c r="H1090" s="62">
        <v>0.85</v>
      </c>
      <c r="I1090" s="80">
        <v>47.6</v>
      </c>
      <c r="J1090" s="68"/>
      <c r="K1090" s="60"/>
      <c r="L1090" s="61">
        <v>36.5</v>
      </c>
      <c r="M1090" s="60"/>
      <c r="N1090" s="63">
        <v>1905.89</v>
      </c>
      <c r="EZ1090" s="47"/>
      <c r="FA1090" s="56"/>
      <c r="FB1090" s="56"/>
      <c r="FC1090" s="56"/>
      <c r="FE1090" s="64" t="s">
        <v>241</v>
      </c>
      <c r="FG1090" s="56"/>
      <c r="FJ1090" s="94"/>
      <c r="FK1090" s="56"/>
    </row>
    <row r="1091" spans="1:167" s="7" customFormat="1" ht="14.4" x14ac:dyDescent="0.3">
      <c r="A1091" s="75"/>
      <c r="B1091" s="76"/>
      <c r="C1091" s="258" t="s">
        <v>114</v>
      </c>
      <c r="D1091" s="258"/>
      <c r="E1091" s="258"/>
      <c r="F1091" s="50"/>
      <c r="G1091" s="51"/>
      <c r="H1091" s="51"/>
      <c r="I1091" s="51"/>
      <c r="J1091" s="54"/>
      <c r="K1091" s="51"/>
      <c r="L1091" s="77">
        <v>757.79</v>
      </c>
      <c r="M1091" s="72"/>
      <c r="N1091" s="78">
        <v>15625.8</v>
      </c>
      <c r="EZ1091" s="47"/>
      <c r="FA1091" s="56"/>
      <c r="FB1091" s="56"/>
      <c r="FC1091" s="56"/>
      <c r="FG1091" s="56" t="s">
        <v>114</v>
      </c>
      <c r="FJ1091" s="94"/>
      <c r="FK1091" s="56"/>
    </row>
    <row r="1092" spans="1:167" s="7" customFormat="1" ht="20.399999999999999" x14ac:dyDescent="0.3">
      <c r="A1092" s="48" t="s">
        <v>399</v>
      </c>
      <c r="B1092" s="49" t="s">
        <v>243</v>
      </c>
      <c r="C1092" s="258" t="s">
        <v>244</v>
      </c>
      <c r="D1092" s="258"/>
      <c r="E1092" s="258"/>
      <c r="F1092" s="50" t="s">
        <v>162</v>
      </c>
      <c r="G1092" s="51">
        <v>-2.9000000000000001E-2</v>
      </c>
      <c r="H1092" s="52">
        <v>1</v>
      </c>
      <c r="I1092" s="86">
        <v>-2.9000000000000001E-2</v>
      </c>
      <c r="J1092" s="84">
        <v>9727</v>
      </c>
      <c r="K1092" s="51"/>
      <c r="L1092" s="77">
        <v>-282.08</v>
      </c>
      <c r="M1092" s="87">
        <v>9.5</v>
      </c>
      <c r="N1092" s="78">
        <v>-2679.76</v>
      </c>
      <c r="EZ1092" s="47"/>
      <c r="FA1092" s="56" t="s">
        <v>244</v>
      </c>
      <c r="FB1092" s="56" t="s">
        <v>0</v>
      </c>
      <c r="FC1092" s="56" t="s">
        <v>0</v>
      </c>
      <c r="FG1092" s="56"/>
      <c r="FJ1092" s="94"/>
      <c r="FK1092" s="56"/>
    </row>
    <row r="1093" spans="1:167" s="7" customFormat="1" ht="14.4" x14ac:dyDescent="0.3">
      <c r="A1093" s="75"/>
      <c r="B1093" s="76"/>
      <c r="C1093" s="258" t="s">
        <v>114</v>
      </c>
      <c r="D1093" s="258"/>
      <c r="E1093" s="258"/>
      <c r="F1093" s="50"/>
      <c r="G1093" s="51"/>
      <c r="H1093" s="51"/>
      <c r="I1093" s="51"/>
      <c r="J1093" s="54"/>
      <c r="K1093" s="51"/>
      <c r="L1093" s="77">
        <v>-282.08</v>
      </c>
      <c r="M1093" s="72"/>
      <c r="N1093" s="78">
        <v>-2679.76</v>
      </c>
      <c r="EZ1093" s="47"/>
      <c r="FA1093" s="56"/>
      <c r="FB1093" s="56"/>
      <c r="FC1093" s="56"/>
      <c r="FG1093" s="56" t="s">
        <v>114</v>
      </c>
      <c r="FJ1093" s="94"/>
      <c r="FK1093" s="56"/>
    </row>
    <row r="1094" spans="1:167" s="7" customFormat="1" ht="20.399999999999999" x14ac:dyDescent="0.3">
      <c r="A1094" s="48" t="s">
        <v>400</v>
      </c>
      <c r="B1094" s="49" t="s">
        <v>7</v>
      </c>
      <c r="C1094" s="258" t="s">
        <v>246</v>
      </c>
      <c r="D1094" s="258"/>
      <c r="E1094" s="258"/>
      <c r="F1094" s="50" t="s">
        <v>8</v>
      </c>
      <c r="G1094" s="51">
        <v>0.36</v>
      </c>
      <c r="H1094" s="52">
        <v>1</v>
      </c>
      <c r="I1094" s="91">
        <v>0.36</v>
      </c>
      <c r="J1094" s="84">
        <v>37646.32</v>
      </c>
      <c r="K1094" s="90">
        <v>1.04236</v>
      </c>
      <c r="L1094" s="84">
        <v>14126.77</v>
      </c>
      <c r="M1094" s="87">
        <v>9.5</v>
      </c>
      <c r="N1094" s="78">
        <v>134204.32</v>
      </c>
      <c r="EZ1094" s="47"/>
      <c r="FA1094" s="56" t="s">
        <v>246</v>
      </c>
      <c r="FB1094" s="56" t="s">
        <v>0</v>
      </c>
      <c r="FC1094" s="56" t="s">
        <v>0</v>
      </c>
      <c r="FG1094" s="56"/>
      <c r="FJ1094" s="94"/>
      <c r="FK1094" s="56"/>
    </row>
    <row r="1095" spans="1:167" s="7" customFormat="1" ht="14.4" x14ac:dyDescent="0.3">
      <c r="A1095" s="70"/>
      <c r="B1095" s="88"/>
      <c r="C1095" s="256" t="s">
        <v>170</v>
      </c>
      <c r="D1095" s="256"/>
      <c r="E1095" s="256"/>
      <c r="F1095" s="256"/>
      <c r="G1095" s="256"/>
      <c r="H1095" s="256"/>
      <c r="I1095" s="256"/>
      <c r="J1095" s="256"/>
      <c r="K1095" s="256"/>
      <c r="L1095" s="256"/>
      <c r="M1095" s="256"/>
      <c r="N1095" s="263"/>
      <c r="EZ1095" s="47"/>
      <c r="FA1095" s="56"/>
      <c r="FB1095" s="56"/>
      <c r="FC1095" s="56"/>
      <c r="FG1095" s="56"/>
      <c r="FH1095" s="64" t="s">
        <v>170</v>
      </c>
      <c r="FJ1095" s="94"/>
      <c r="FK1095" s="56"/>
    </row>
    <row r="1096" spans="1:167" s="7" customFormat="1" ht="14.4" x14ac:dyDescent="0.3">
      <c r="A1096" s="89"/>
      <c r="B1096" s="58"/>
      <c r="C1096" s="264" t="s">
        <v>159</v>
      </c>
      <c r="D1096" s="264"/>
      <c r="E1096" s="264"/>
      <c r="F1096" s="264"/>
      <c r="G1096" s="264"/>
      <c r="H1096" s="264"/>
      <c r="I1096" s="264"/>
      <c r="J1096" s="264"/>
      <c r="K1096" s="264"/>
      <c r="L1096" s="264"/>
      <c r="M1096" s="264"/>
      <c r="N1096" s="265"/>
      <c r="EZ1096" s="47"/>
      <c r="FA1096" s="56"/>
      <c r="FB1096" s="56"/>
      <c r="FC1096" s="56"/>
      <c r="FG1096" s="56"/>
      <c r="FI1096" s="64" t="s">
        <v>159</v>
      </c>
      <c r="FJ1096" s="94"/>
      <c r="FK1096" s="56"/>
    </row>
    <row r="1097" spans="1:167" s="7" customFormat="1" ht="14.4" x14ac:dyDescent="0.3">
      <c r="A1097" s="89"/>
      <c r="B1097" s="58"/>
      <c r="C1097" s="264" t="s">
        <v>149</v>
      </c>
      <c r="D1097" s="264"/>
      <c r="E1097" s="264"/>
      <c r="F1097" s="264"/>
      <c r="G1097" s="264"/>
      <c r="H1097" s="264"/>
      <c r="I1097" s="264"/>
      <c r="J1097" s="264"/>
      <c r="K1097" s="264"/>
      <c r="L1097" s="264"/>
      <c r="M1097" s="264"/>
      <c r="N1097" s="265"/>
      <c r="EZ1097" s="47"/>
      <c r="FA1097" s="56"/>
      <c r="FB1097" s="56"/>
      <c r="FC1097" s="56"/>
      <c r="FG1097" s="56"/>
      <c r="FI1097" s="64" t="s">
        <v>149</v>
      </c>
      <c r="FJ1097" s="94"/>
      <c r="FK1097" s="56"/>
    </row>
    <row r="1098" spans="1:167" s="7" customFormat="1" ht="14.4" x14ac:dyDescent="0.3">
      <c r="A1098" s="75"/>
      <c r="B1098" s="76"/>
      <c r="C1098" s="258" t="s">
        <v>114</v>
      </c>
      <c r="D1098" s="258"/>
      <c r="E1098" s="258"/>
      <c r="F1098" s="50"/>
      <c r="G1098" s="51"/>
      <c r="H1098" s="51"/>
      <c r="I1098" s="51"/>
      <c r="J1098" s="54"/>
      <c r="K1098" s="51"/>
      <c r="L1098" s="84">
        <v>14126.77</v>
      </c>
      <c r="M1098" s="72"/>
      <c r="N1098" s="78">
        <v>134204.32</v>
      </c>
      <c r="EZ1098" s="47"/>
      <c r="FA1098" s="56"/>
      <c r="FB1098" s="56"/>
      <c r="FC1098" s="56"/>
      <c r="FG1098" s="56" t="s">
        <v>114</v>
      </c>
      <c r="FJ1098" s="94"/>
      <c r="FK1098" s="56"/>
    </row>
    <row r="1099" spans="1:167" s="7" customFormat="1" ht="20.399999999999999" x14ac:dyDescent="0.3">
      <c r="A1099" s="48" t="s">
        <v>401</v>
      </c>
      <c r="B1099" s="49" t="s">
        <v>7</v>
      </c>
      <c r="C1099" s="258" t="s">
        <v>164</v>
      </c>
      <c r="D1099" s="258"/>
      <c r="E1099" s="258"/>
      <c r="F1099" s="50" t="s">
        <v>8</v>
      </c>
      <c r="G1099" s="51">
        <v>2.9000000000000001E-2</v>
      </c>
      <c r="H1099" s="52">
        <v>1</v>
      </c>
      <c r="I1099" s="86">
        <v>2.9000000000000001E-2</v>
      </c>
      <c r="J1099" s="84">
        <v>27894.74</v>
      </c>
      <c r="K1099" s="90">
        <v>1.04236</v>
      </c>
      <c r="L1099" s="77">
        <v>843.21</v>
      </c>
      <c r="M1099" s="87">
        <v>9.5</v>
      </c>
      <c r="N1099" s="78">
        <v>8010.5</v>
      </c>
      <c r="EZ1099" s="47"/>
      <c r="FA1099" s="56" t="s">
        <v>164</v>
      </c>
      <c r="FB1099" s="56" t="s">
        <v>0</v>
      </c>
      <c r="FC1099" s="56" t="s">
        <v>0</v>
      </c>
      <c r="FG1099" s="56"/>
      <c r="FJ1099" s="94"/>
      <c r="FK1099" s="56"/>
    </row>
    <row r="1100" spans="1:167" s="7" customFormat="1" ht="14.4" x14ac:dyDescent="0.3">
      <c r="A1100" s="70"/>
      <c r="B1100" s="88"/>
      <c r="C1100" s="256" t="s">
        <v>165</v>
      </c>
      <c r="D1100" s="256"/>
      <c r="E1100" s="256"/>
      <c r="F1100" s="256"/>
      <c r="G1100" s="256"/>
      <c r="H1100" s="256"/>
      <c r="I1100" s="256"/>
      <c r="J1100" s="256"/>
      <c r="K1100" s="256"/>
      <c r="L1100" s="256"/>
      <c r="M1100" s="256"/>
      <c r="N1100" s="263"/>
      <c r="EZ1100" s="47"/>
      <c r="FA1100" s="56"/>
      <c r="FB1100" s="56"/>
      <c r="FC1100" s="56"/>
      <c r="FG1100" s="56"/>
      <c r="FH1100" s="64" t="s">
        <v>165</v>
      </c>
      <c r="FJ1100" s="94"/>
      <c r="FK1100" s="56"/>
    </row>
    <row r="1101" spans="1:167" s="7" customFormat="1" ht="14.4" x14ac:dyDescent="0.3">
      <c r="A1101" s="89"/>
      <c r="B1101" s="58"/>
      <c r="C1101" s="264" t="s">
        <v>159</v>
      </c>
      <c r="D1101" s="264"/>
      <c r="E1101" s="264"/>
      <c r="F1101" s="264"/>
      <c r="G1101" s="264"/>
      <c r="H1101" s="264"/>
      <c r="I1101" s="264"/>
      <c r="J1101" s="264"/>
      <c r="K1101" s="264"/>
      <c r="L1101" s="264"/>
      <c r="M1101" s="264"/>
      <c r="N1101" s="265"/>
      <c r="EZ1101" s="47"/>
      <c r="FA1101" s="56"/>
      <c r="FB1101" s="56"/>
      <c r="FC1101" s="56"/>
      <c r="FG1101" s="56"/>
      <c r="FI1101" s="64" t="s">
        <v>159</v>
      </c>
      <c r="FJ1101" s="94"/>
      <c r="FK1101" s="56"/>
    </row>
    <row r="1102" spans="1:167" s="7" customFormat="1" ht="14.4" x14ac:dyDescent="0.3">
      <c r="A1102" s="89"/>
      <c r="B1102" s="58"/>
      <c r="C1102" s="264" t="s">
        <v>149</v>
      </c>
      <c r="D1102" s="264"/>
      <c r="E1102" s="264"/>
      <c r="F1102" s="264"/>
      <c r="G1102" s="264"/>
      <c r="H1102" s="264"/>
      <c r="I1102" s="264"/>
      <c r="J1102" s="264"/>
      <c r="K1102" s="264"/>
      <c r="L1102" s="264"/>
      <c r="M1102" s="264"/>
      <c r="N1102" s="265"/>
      <c r="EZ1102" s="47"/>
      <c r="FA1102" s="56"/>
      <c r="FB1102" s="56"/>
      <c r="FC1102" s="56"/>
      <c r="FG1102" s="56"/>
      <c r="FI1102" s="64" t="s">
        <v>149</v>
      </c>
      <c r="FJ1102" s="94"/>
      <c r="FK1102" s="56"/>
    </row>
    <row r="1103" spans="1:167" s="7" customFormat="1" ht="14.4" x14ac:dyDescent="0.3">
      <c r="A1103" s="75"/>
      <c r="B1103" s="76"/>
      <c r="C1103" s="258" t="s">
        <v>114</v>
      </c>
      <c r="D1103" s="258"/>
      <c r="E1103" s="258"/>
      <c r="F1103" s="50"/>
      <c r="G1103" s="51"/>
      <c r="H1103" s="51"/>
      <c r="I1103" s="51"/>
      <c r="J1103" s="54"/>
      <c r="K1103" s="51"/>
      <c r="L1103" s="77">
        <v>843.21</v>
      </c>
      <c r="M1103" s="72"/>
      <c r="N1103" s="78">
        <v>8010.5</v>
      </c>
      <c r="EZ1103" s="47"/>
      <c r="FA1103" s="56"/>
      <c r="FB1103" s="56"/>
      <c r="FC1103" s="56"/>
      <c r="FG1103" s="56" t="s">
        <v>114</v>
      </c>
      <c r="FJ1103" s="94"/>
      <c r="FK1103" s="56"/>
    </row>
    <row r="1104" spans="1:167" s="7" customFormat="1" ht="30.6" x14ac:dyDescent="0.3">
      <c r="A1104" s="48" t="s">
        <v>402</v>
      </c>
      <c r="B1104" s="49" t="s">
        <v>302</v>
      </c>
      <c r="C1104" s="258" t="s">
        <v>303</v>
      </c>
      <c r="D1104" s="258"/>
      <c r="E1104" s="258"/>
      <c r="F1104" s="50" t="s">
        <v>190</v>
      </c>
      <c r="G1104" s="51">
        <v>1.3299999999999999E-2</v>
      </c>
      <c r="H1104" s="52">
        <v>1</v>
      </c>
      <c r="I1104" s="53">
        <v>1.3299999999999999E-2</v>
      </c>
      <c r="J1104" s="54"/>
      <c r="K1104" s="51"/>
      <c r="L1104" s="54"/>
      <c r="M1104" s="51"/>
      <c r="N1104" s="55"/>
      <c r="EZ1104" s="47"/>
      <c r="FA1104" s="56" t="s">
        <v>303</v>
      </c>
      <c r="FB1104" s="56" t="s">
        <v>0</v>
      </c>
      <c r="FC1104" s="56" t="s">
        <v>0</v>
      </c>
      <c r="FG1104" s="56"/>
      <c r="FJ1104" s="94"/>
      <c r="FK1104" s="56"/>
    </row>
    <row r="1105" spans="1:167" s="7" customFormat="1" ht="14.4" x14ac:dyDescent="0.3">
      <c r="A1105" s="57"/>
      <c r="B1105" s="58" t="s">
        <v>18</v>
      </c>
      <c r="C1105" s="256" t="s">
        <v>104</v>
      </c>
      <c r="D1105" s="256"/>
      <c r="E1105" s="256"/>
      <c r="F1105" s="59"/>
      <c r="G1105" s="60"/>
      <c r="H1105" s="60"/>
      <c r="I1105" s="60"/>
      <c r="J1105" s="79">
        <v>1107.95</v>
      </c>
      <c r="K1105" s="60"/>
      <c r="L1105" s="61">
        <v>14.74</v>
      </c>
      <c r="M1105" s="62">
        <v>52.21</v>
      </c>
      <c r="N1105" s="85">
        <v>769.58</v>
      </c>
      <c r="EZ1105" s="47"/>
      <c r="FA1105" s="56"/>
      <c r="FB1105" s="56"/>
      <c r="FC1105" s="56"/>
      <c r="FD1105" s="64" t="s">
        <v>104</v>
      </c>
      <c r="FG1105" s="56"/>
      <c r="FJ1105" s="94"/>
      <c r="FK1105" s="56"/>
    </row>
    <row r="1106" spans="1:167" s="7" customFormat="1" ht="14.4" x14ac:dyDescent="0.3">
      <c r="A1106" s="57"/>
      <c r="B1106" s="58" t="s">
        <v>115</v>
      </c>
      <c r="C1106" s="256" t="s">
        <v>119</v>
      </c>
      <c r="D1106" s="256"/>
      <c r="E1106" s="256"/>
      <c r="F1106" s="59"/>
      <c r="G1106" s="60"/>
      <c r="H1106" s="60"/>
      <c r="I1106" s="60"/>
      <c r="J1106" s="79">
        <v>12533.99</v>
      </c>
      <c r="K1106" s="60"/>
      <c r="L1106" s="61">
        <v>166.7</v>
      </c>
      <c r="M1106" s="62">
        <v>15.71</v>
      </c>
      <c r="N1106" s="63">
        <v>2618.86</v>
      </c>
      <c r="EZ1106" s="47"/>
      <c r="FA1106" s="56"/>
      <c r="FB1106" s="56"/>
      <c r="FC1106" s="56"/>
      <c r="FD1106" s="64" t="s">
        <v>119</v>
      </c>
      <c r="FG1106" s="56"/>
      <c r="FJ1106" s="94"/>
      <c r="FK1106" s="56"/>
    </row>
    <row r="1107" spans="1:167" s="7" customFormat="1" ht="14.4" x14ac:dyDescent="0.3">
      <c r="A1107" s="57"/>
      <c r="B1107" s="58" t="s">
        <v>13</v>
      </c>
      <c r="C1107" s="256" t="s">
        <v>120</v>
      </c>
      <c r="D1107" s="256"/>
      <c r="E1107" s="256"/>
      <c r="F1107" s="59"/>
      <c r="G1107" s="60"/>
      <c r="H1107" s="60"/>
      <c r="I1107" s="60"/>
      <c r="J1107" s="61">
        <v>820.23</v>
      </c>
      <c r="K1107" s="60"/>
      <c r="L1107" s="61">
        <v>10.91</v>
      </c>
      <c r="M1107" s="62">
        <v>52.21</v>
      </c>
      <c r="N1107" s="85">
        <v>569.61</v>
      </c>
      <c r="EZ1107" s="47"/>
      <c r="FA1107" s="56"/>
      <c r="FB1107" s="56"/>
      <c r="FC1107" s="56"/>
      <c r="FD1107" s="64" t="s">
        <v>120</v>
      </c>
      <c r="FG1107" s="56"/>
      <c r="FJ1107" s="94"/>
      <c r="FK1107" s="56"/>
    </row>
    <row r="1108" spans="1:167" s="7" customFormat="1" ht="14.4" x14ac:dyDescent="0.3">
      <c r="A1108" s="57"/>
      <c r="B1108" s="58" t="s">
        <v>16</v>
      </c>
      <c r="C1108" s="256" t="s">
        <v>140</v>
      </c>
      <c r="D1108" s="256"/>
      <c r="E1108" s="256"/>
      <c r="F1108" s="59"/>
      <c r="G1108" s="60"/>
      <c r="H1108" s="60"/>
      <c r="I1108" s="60"/>
      <c r="J1108" s="79">
        <v>230267.7</v>
      </c>
      <c r="K1108" s="60"/>
      <c r="L1108" s="79">
        <v>3062.56</v>
      </c>
      <c r="M1108" s="80">
        <v>9.5</v>
      </c>
      <c r="N1108" s="63">
        <v>29094.32</v>
      </c>
      <c r="EZ1108" s="47"/>
      <c r="FA1108" s="56"/>
      <c r="FB1108" s="56"/>
      <c r="FC1108" s="56"/>
      <c r="FD1108" s="64" t="s">
        <v>140</v>
      </c>
      <c r="FG1108" s="56"/>
      <c r="FJ1108" s="94"/>
      <c r="FK1108" s="56"/>
    </row>
    <row r="1109" spans="1:167" s="7" customFormat="1" ht="14.4" x14ac:dyDescent="0.3">
      <c r="A1109" s="65"/>
      <c r="B1109" s="58"/>
      <c r="C1109" s="256" t="s">
        <v>105</v>
      </c>
      <c r="D1109" s="256"/>
      <c r="E1109" s="256"/>
      <c r="F1109" s="59" t="s">
        <v>106</v>
      </c>
      <c r="G1109" s="62">
        <v>134.46</v>
      </c>
      <c r="H1109" s="60"/>
      <c r="I1109" s="82">
        <v>1.7883180000000001</v>
      </c>
      <c r="J1109" s="68"/>
      <c r="K1109" s="60"/>
      <c r="L1109" s="68"/>
      <c r="M1109" s="60"/>
      <c r="N1109" s="69"/>
      <c r="EZ1109" s="47"/>
      <c r="FA1109" s="56"/>
      <c r="FB1109" s="56"/>
      <c r="FC1109" s="56"/>
      <c r="FE1109" s="64" t="s">
        <v>105</v>
      </c>
      <c r="FG1109" s="56"/>
      <c r="FJ1109" s="94"/>
      <c r="FK1109" s="56"/>
    </row>
    <row r="1110" spans="1:167" s="7" customFormat="1" ht="14.4" x14ac:dyDescent="0.3">
      <c r="A1110" s="65"/>
      <c r="B1110" s="58"/>
      <c r="C1110" s="256" t="s">
        <v>121</v>
      </c>
      <c r="D1110" s="256"/>
      <c r="E1110" s="256"/>
      <c r="F1110" s="59" t="s">
        <v>106</v>
      </c>
      <c r="G1110" s="62">
        <v>54.89</v>
      </c>
      <c r="H1110" s="60"/>
      <c r="I1110" s="82">
        <v>0.73003700000000005</v>
      </c>
      <c r="J1110" s="68"/>
      <c r="K1110" s="60"/>
      <c r="L1110" s="68"/>
      <c r="M1110" s="60"/>
      <c r="N1110" s="69"/>
      <c r="EZ1110" s="47"/>
      <c r="FA1110" s="56"/>
      <c r="FB1110" s="56"/>
      <c r="FC1110" s="56"/>
      <c r="FE1110" s="64" t="s">
        <v>121</v>
      </c>
      <c r="FG1110" s="56"/>
      <c r="FJ1110" s="94"/>
      <c r="FK1110" s="56"/>
    </row>
    <row r="1111" spans="1:167" s="7" customFormat="1" ht="14.4" x14ac:dyDescent="0.3">
      <c r="A1111" s="70"/>
      <c r="B1111" s="58"/>
      <c r="C1111" s="262" t="s">
        <v>107</v>
      </c>
      <c r="D1111" s="262"/>
      <c r="E1111" s="262"/>
      <c r="F1111" s="71"/>
      <c r="G1111" s="72"/>
      <c r="H1111" s="72"/>
      <c r="I1111" s="72"/>
      <c r="J1111" s="83">
        <v>243909.64</v>
      </c>
      <c r="K1111" s="72"/>
      <c r="L1111" s="83">
        <v>3244</v>
      </c>
      <c r="M1111" s="72"/>
      <c r="N1111" s="74">
        <v>32482.76</v>
      </c>
      <c r="EZ1111" s="47"/>
      <c r="FA1111" s="56"/>
      <c r="FB1111" s="56"/>
      <c r="FC1111" s="56"/>
      <c r="FF1111" s="64" t="s">
        <v>107</v>
      </c>
      <c r="FG1111" s="56"/>
      <c r="FJ1111" s="94"/>
      <c r="FK1111" s="56"/>
    </row>
    <row r="1112" spans="1:167" s="7" customFormat="1" ht="14.4" x14ac:dyDescent="0.3">
      <c r="A1112" s="65"/>
      <c r="B1112" s="58"/>
      <c r="C1112" s="256" t="s">
        <v>108</v>
      </c>
      <c r="D1112" s="256"/>
      <c r="E1112" s="256"/>
      <c r="F1112" s="59"/>
      <c r="G1112" s="60"/>
      <c r="H1112" s="60"/>
      <c r="I1112" s="60"/>
      <c r="J1112" s="68"/>
      <c r="K1112" s="60"/>
      <c r="L1112" s="61">
        <v>25.65</v>
      </c>
      <c r="M1112" s="60"/>
      <c r="N1112" s="63">
        <v>1339.19</v>
      </c>
      <c r="EZ1112" s="47"/>
      <c r="FA1112" s="56"/>
      <c r="FB1112" s="56"/>
      <c r="FC1112" s="56"/>
      <c r="FE1112" s="64" t="s">
        <v>108</v>
      </c>
      <c r="FG1112" s="56"/>
      <c r="FJ1112" s="94"/>
      <c r="FK1112" s="56"/>
    </row>
    <row r="1113" spans="1:167" s="7" customFormat="1" ht="20.399999999999999" x14ac:dyDescent="0.3">
      <c r="A1113" s="65"/>
      <c r="B1113" s="58" t="s">
        <v>122</v>
      </c>
      <c r="C1113" s="256" t="s">
        <v>123</v>
      </c>
      <c r="D1113" s="256"/>
      <c r="E1113" s="256"/>
      <c r="F1113" s="59" t="s">
        <v>111</v>
      </c>
      <c r="G1113" s="66">
        <v>109</v>
      </c>
      <c r="H1113" s="60"/>
      <c r="I1113" s="66">
        <v>109</v>
      </c>
      <c r="J1113" s="68"/>
      <c r="K1113" s="60"/>
      <c r="L1113" s="61">
        <v>27.96</v>
      </c>
      <c r="M1113" s="60"/>
      <c r="N1113" s="63">
        <v>1459.72</v>
      </c>
      <c r="EZ1113" s="47"/>
      <c r="FA1113" s="56"/>
      <c r="FB1113" s="56"/>
      <c r="FC1113" s="56"/>
      <c r="FE1113" s="64" t="s">
        <v>123</v>
      </c>
      <c r="FG1113" s="56"/>
      <c r="FJ1113" s="94"/>
      <c r="FK1113" s="56"/>
    </row>
    <row r="1114" spans="1:167" s="7" customFormat="1" ht="40.799999999999997" x14ac:dyDescent="0.3">
      <c r="A1114" s="65"/>
      <c r="B1114" s="58" t="s">
        <v>124</v>
      </c>
      <c r="C1114" s="256" t="s">
        <v>125</v>
      </c>
      <c r="D1114" s="256"/>
      <c r="E1114" s="256"/>
      <c r="F1114" s="59" t="s">
        <v>111</v>
      </c>
      <c r="G1114" s="66">
        <v>65</v>
      </c>
      <c r="H1114" s="62">
        <v>0.85</v>
      </c>
      <c r="I1114" s="62">
        <v>55.25</v>
      </c>
      <c r="J1114" s="68"/>
      <c r="K1114" s="60"/>
      <c r="L1114" s="61">
        <v>14.17</v>
      </c>
      <c r="M1114" s="60"/>
      <c r="N1114" s="85">
        <v>739.9</v>
      </c>
      <c r="EZ1114" s="47"/>
      <c r="FA1114" s="56"/>
      <c r="FB1114" s="56"/>
      <c r="FC1114" s="56"/>
      <c r="FE1114" s="64" t="s">
        <v>125</v>
      </c>
      <c r="FG1114" s="56"/>
      <c r="FJ1114" s="94"/>
      <c r="FK1114" s="56"/>
    </row>
    <row r="1115" spans="1:167" s="7" customFormat="1" ht="14.4" x14ac:dyDescent="0.3">
      <c r="A1115" s="75"/>
      <c r="B1115" s="76"/>
      <c r="C1115" s="258" t="s">
        <v>114</v>
      </c>
      <c r="D1115" s="258"/>
      <c r="E1115" s="258"/>
      <c r="F1115" s="50"/>
      <c r="G1115" s="51"/>
      <c r="H1115" s="51"/>
      <c r="I1115" s="51"/>
      <c r="J1115" s="54"/>
      <c r="K1115" s="51"/>
      <c r="L1115" s="84">
        <v>3286.13</v>
      </c>
      <c r="M1115" s="72"/>
      <c r="N1115" s="78">
        <v>34682.379999999997</v>
      </c>
      <c r="EZ1115" s="47"/>
      <c r="FA1115" s="56"/>
      <c r="FB1115" s="56"/>
      <c r="FC1115" s="56"/>
      <c r="FG1115" s="56" t="s">
        <v>114</v>
      </c>
      <c r="FJ1115" s="94"/>
      <c r="FK1115" s="56"/>
    </row>
    <row r="1116" spans="1:167" s="7" customFormat="1" ht="14.4" x14ac:dyDescent="0.3">
      <c r="A1116" s="259" t="s">
        <v>191</v>
      </c>
      <c r="B1116" s="260"/>
      <c r="C1116" s="260"/>
      <c r="D1116" s="260"/>
      <c r="E1116" s="260"/>
      <c r="F1116" s="260"/>
      <c r="G1116" s="260"/>
      <c r="H1116" s="260"/>
      <c r="I1116" s="260"/>
      <c r="J1116" s="260"/>
      <c r="K1116" s="260"/>
      <c r="L1116" s="260"/>
      <c r="M1116" s="260"/>
      <c r="N1116" s="261"/>
      <c r="EZ1116" s="47"/>
      <c r="FA1116" s="56"/>
      <c r="FB1116" s="56"/>
      <c r="FC1116" s="56"/>
      <c r="FG1116" s="56"/>
      <c r="FJ1116" s="94" t="s">
        <v>191</v>
      </c>
      <c r="FK1116" s="56"/>
    </row>
    <row r="1117" spans="1:167" s="7" customFormat="1" ht="51" x14ac:dyDescent="0.3">
      <c r="A1117" s="48" t="s">
        <v>403</v>
      </c>
      <c r="B1117" s="49" t="s">
        <v>193</v>
      </c>
      <c r="C1117" s="258" t="s">
        <v>194</v>
      </c>
      <c r="D1117" s="258"/>
      <c r="E1117" s="258"/>
      <c r="F1117" s="50" t="s">
        <v>195</v>
      </c>
      <c r="G1117" s="51">
        <v>49.6</v>
      </c>
      <c r="H1117" s="52">
        <v>1</v>
      </c>
      <c r="I1117" s="87">
        <v>49.6</v>
      </c>
      <c r="J1117" s="77">
        <v>3.28</v>
      </c>
      <c r="K1117" s="51"/>
      <c r="L1117" s="77">
        <v>162.69</v>
      </c>
      <c r="M1117" s="91">
        <v>15.71</v>
      </c>
      <c r="N1117" s="78">
        <v>2555.86</v>
      </c>
      <c r="EZ1117" s="47"/>
      <c r="FA1117" s="56" t="s">
        <v>194</v>
      </c>
      <c r="FB1117" s="56" t="s">
        <v>0</v>
      </c>
      <c r="FC1117" s="56" t="s">
        <v>0</v>
      </c>
      <c r="FG1117" s="56"/>
      <c r="FJ1117" s="94"/>
      <c r="FK1117" s="56"/>
    </row>
    <row r="1118" spans="1:167" s="7" customFormat="1" ht="14.4" x14ac:dyDescent="0.3">
      <c r="A1118" s="75"/>
      <c r="B1118" s="76"/>
      <c r="C1118" s="258" t="s">
        <v>114</v>
      </c>
      <c r="D1118" s="258"/>
      <c r="E1118" s="258"/>
      <c r="F1118" s="50"/>
      <c r="G1118" s="51"/>
      <c r="H1118" s="51"/>
      <c r="I1118" s="51"/>
      <c r="J1118" s="54"/>
      <c r="K1118" s="51"/>
      <c r="L1118" s="77">
        <v>162.69</v>
      </c>
      <c r="M1118" s="72"/>
      <c r="N1118" s="78">
        <v>2555.86</v>
      </c>
      <c r="EZ1118" s="47"/>
      <c r="FA1118" s="56"/>
      <c r="FB1118" s="56"/>
      <c r="FC1118" s="56"/>
      <c r="FG1118" s="56" t="s">
        <v>114</v>
      </c>
      <c r="FJ1118" s="94"/>
      <c r="FK1118" s="56"/>
    </row>
    <row r="1119" spans="1:167" s="7" customFormat="1" ht="51" x14ac:dyDescent="0.3">
      <c r="A1119" s="48" t="s">
        <v>404</v>
      </c>
      <c r="B1119" s="49" t="s">
        <v>197</v>
      </c>
      <c r="C1119" s="258" t="s">
        <v>250</v>
      </c>
      <c r="D1119" s="258"/>
      <c r="E1119" s="258"/>
      <c r="F1119" s="50" t="s">
        <v>195</v>
      </c>
      <c r="G1119" s="51">
        <v>9.9</v>
      </c>
      <c r="H1119" s="52">
        <v>1</v>
      </c>
      <c r="I1119" s="87">
        <v>9.9</v>
      </c>
      <c r="J1119" s="77">
        <v>8.39</v>
      </c>
      <c r="K1119" s="51"/>
      <c r="L1119" s="77">
        <v>83.06</v>
      </c>
      <c r="M1119" s="91">
        <v>15.71</v>
      </c>
      <c r="N1119" s="78">
        <v>1304.8699999999999</v>
      </c>
      <c r="EZ1119" s="47"/>
      <c r="FA1119" s="56" t="s">
        <v>250</v>
      </c>
      <c r="FB1119" s="56" t="s">
        <v>0</v>
      </c>
      <c r="FC1119" s="56" t="s">
        <v>0</v>
      </c>
      <c r="FG1119" s="56"/>
      <c r="FJ1119" s="94"/>
      <c r="FK1119" s="56"/>
    </row>
    <row r="1120" spans="1:167" s="7" customFormat="1" ht="14.4" x14ac:dyDescent="0.3">
      <c r="A1120" s="75"/>
      <c r="B1120" s="76"/>
      <c r="C1120" s="258" t="s">
        <v>114</v>
      </c>
      <c r="D1120" s="258"/>
      <c r="E1120" s="258"/>
      <c r="F1120" s="50"/>
      <c r="G1120" s="51"/>
      <c r="H1120" s="51"/>
      <c r="I1120" s="51"/>
      <c r="J1120" s="54"/>
      <c r="K1120" s="51"/>
      <c r="L1120" s="77">
        <v>83.06</v>
      </c>
      <c r="M1120" s="72"/>
      <c r="N1120" s="78">
        <v>1304.8699999999999</v>
      </c>
      <c r="EZ1120" s="47"/>
      <c r="FA1120" s="56"/>
      <c r="FB1120" s="56"/>
      <c r="FC1120" s="56"/>
      <c r="FG1120" s="56" t="s">
        <v>114</v>
      </c>
      <c r="FJ1120" s="94"/>
      <c r="FK1120" s="56"/>
    </row>
    <row r="1121" spans="1:169" s="7" customFormat="1" ht="40.799999999999997" x14ac:dyDescent="0.3">
      <c r="A1121" s="48" t="s">
        <v>405</v>
      </c>
      <c r="B1121" s="49" t="s">
        <v>200</v>
      </c>
      <c r="C1121" s="258" t="s">
        <v>265</v>
      </c>
      <c r="D1121" s="258"/>
      <c r="E1121" s="258"/>
      <c r="F1121" s="50" t="s">
        <v>195</v>
      </c>
      <c r="G1121" s="51">
        <v>5</v>
      </c>
      <c r="H1121" s="52">
        <v>1</v>
      </c>
      <c r="I1121" s="52">
        <v>5</v>
      </c>
      <c r="J1121" s="77">
        <v>10.88</v>
      </c>
      <c r="K1121" s="51"/>
      <c r="L1121" s="77">
        <v>54.4</v>
      </c>
      <c r="M1121" s="91">
        <v>15.71</v>
      </c>
      <c r="N1121" s="103">
        <v>854.62</v>
      </c>
      <c r="EZ1121" s="47"/>
      <c r="FA1121" s="56" t="s">
        <v>265</v>
      </c>
      <c r="FB1121" s="56" t="s">
        <v>0</v>
      </c>
      <c r="FC1121" s="56" t="s">
        <v>0</v>
      </c>
      <c r="FG1121" s="56"/>
      <c r="FJ1121" s="94"/>
      <c r="FK1121" s="56"/>
    </row>
    <row r="1122" spans="1:169" s="7" customFormat="1" ht="14.4" x14ac:dyDescent="0.3">
      <c r="A1122" s="75"/>
      <c r="B1122" s="76"/>
      <c r="C1122" s="258" t="s">
        <v>114</v>
      </c>
      <c r="D1122" s="258"/>
      <c r="E1122" s="258"/>
      <c r="F1122" s="50"/>
      <c r="G1122" s="51"/>
      <c r="H1122" s="51"/>
      <c r="I1122" s="51"/>
      <c r="J1122" s="54"/>
      <c r="K1122" s="51"/>
      <c r="L1122" s="77">
        <v>54.4</v>
      </c>
      <c r="M1122" s="72"/>
      <c r="N1122" s="103">
        <v>854.62</v>
      </c>
      <c r="EZ1122" s="47"/>
      <c r="FA1122" s="56"/>
      <c r="FB1122" s="56"/>
      <c r="FC1122" s="56"/>
      <c r="FG1122" s="56" t="s">
        <v>114</v>
      </c>
      <c r="FJ1122" s="94"/>
      <c r="FK1122" s="56"/>
    </row>
    <row r="1123" spans="1:169" s="7" customFormat="1" ht="40.799999999999997" x14ac:dyDescent="0.3">
      <c r="A1123" s="48" t="s">
        <v>406</v>
      </c>
      <c r="B1123" s="49" t="s">
        <v>203</v>
      </c>
      <c r="C1123" s="258" t="s">
        <v>204</v>
      </c>
      <c r="D1123" s="258"/>
      <c r="E1123" s="258"/>
      <c r="F1123" s="50" t="s">
        <v>195</v>
      </c>
      <c r="G1123" s="51">
        <v>64.5</v>
      </c>
      <c r="H1123" s="52">
        <v>1</v>
      </c>
      <c r="I1123" s="87">
        <v>64.5</v>
      </c>
      <c r="J1123" s="77">
        <v>3.86</v>
      </c>
      <c r="K1123" s="51"/>
      <c r="L1123" s="77">
        <v>248.97</v>
      </c>
      <c r="M1123" s="91">
        <v>16.22</v>
      </c>
      <c r="N1123" s="78">
        <v>4038.29</v>
      </c>
      <c r="EZ1123" s="47"/>
      <c r="FA1123" s="56" t="s">
        <v>204</v>
      </c>
      <c r="FB1123" s="56" t="s">
        <v>0</v>
      </c>
      <c r="FC1123" s="56" t="s">
        <v>0</v>
      </c>
      <c r="FG1123" s="56"/>
      <c r="FJ1123" s="94"/>
      <c r="FK1123" s="56"/>
    </row>
    <row r="1124" spans="1:169" s="7" customFormat="1" ht="14.4" x14ac:dyDescent="0.3">
      <c r="A1124" s="75"/>
      <c r="B1124" s="76"/>
      <c r="C1124" s="258" t="s">
        <v>114</v>
      </c>
      <c r="D1124" s="258"/>
      <c r="E1124" s="258"/>
      <c r="F1124" s="50"/>
      <c r="G1124" s="51"/>
      <c r="H1124" s="51"/>
      <c r="I1124" s="51"/>
      <c r="J1124" s="54"/>
      <c r="K1124" s="51"/>
      <c r="L1124" s="77">
        <v>248.97</v>
      </c>
      <c r="M1124" s="72"/>
      <c r="N1124" s="78">
        <v>4038.29</v>
      </c>
      <c r="EZ1124" s="47"/>
      <c r="FA1124" s="56"/>
      <c r="FB1124" s="56"/>
      <c r="FC1124" s="56"/>
      <c r="FG1124" s="56" t="s">
        <v>114</v>
      </c>
      <c r="FJ1124" s="94"/>
      <c r="FK1124" s="56"/>
    </row>
    <row r="1125" spans="1:169" s="7" customFormat="1" ht="0" hidden="1" customHeight="1" x14ac:dyDescent="0.3">
      <c r="A1125" s="95"/>
      <c r="B1125" s="56"/>
      <c r="C1125" s="56"/>
      <c r="D1125" s="56"/>
      <c r="E1125" s="56"/>
      <c r="F1125" s="96"/>
      <c r="G1125" s="96"/>
      <c r="H1125" s="96"/>
      <c r="I1125" s="96"/>
      <c r="J1125" s="97"/>
      <c r="K1125" s="96"/>
      <c r="L1125" s="97"/>
      <c r="M1125" s="60"/>
      <c r="N1125" s="97"/>
      <c r="EZ1125" s="47"/>
      <c r="FA1125" s="56"/>
      <c r="FB1125" s="56"/>
      <c r="FC1125" s="56"/>
      <c r="FG1125" s="56"/>
      <c r="FJ1125" s="94"/>
      <c r="FK1125" s="56"/>
    </row>
    <row r="1126" spans="1:169" s="7" customFormat="1" ht="14.4" x14ac:dyDescent="0.3">
      <c r="A1126" s="98"/>
      <c r="B1126" s="99"/>
      <c r="C1126" s="258" t="s">
        <v>407</v>
      </c>
      <c r="D1126" s="258"/>
      <c r="E1126" s="258"/>
      <c r="F1126" s="258"/>
      <c r="G1126" s="258"/>
      <c r="H1126" s="258"/>
      <c r="I1126" s="258"/>
      <c r="J1126" s="258"/>
      <c r="K1126" s="258"/>
      <c r="L1126" s="100">
        <v>622105.32999999996</v>
      </c>
      <c r="M1126" s="101"/>
      <c r="N1126" s="102">
        <v>6118772.8499999996</v>
      </c>
      <c r="EZ1126" s="47"/>
      <c r="FA1126" s="56"/>
      <c r="FB1126" s="56"/>
      <c r="FC1126" s="56"/>
      <c r="FG1126" s="56"/>
      <c r="FJ1126" s="94"/>
      <c r="FK1126" s="56" t="s">
        <v>407</v>
      </c>
    </row>
    <row r="1127" spans="1:169" s="7" customFormat="1" ht="11.25" hidden="1" customHeight="1" x14ac:dyDescent="0.3">
      <c r="B1127" s="105"/>
      <c r="C1127" s="105"/>
      <c r="D1127" s="105"/>
      <c r="E1127" s="105"/>
      <c r="F1127" s="105"/>
      <c r="G1127" s="105"/>
      <c r="H1127" s="105"/>
      <c r="I1127" s="105"/>
      <c r="J1127" s="105"/>
      <c r="K1127" s="105"/>
      <c r="L1127" s="106"/>
      <c r="M1127" s="106"/>
      <c r="N1127" s="106"/>
    </row>
    <row r="1128" spans="1:169" s="7" customFormat="1" ht="14.4" x14ac:dyDescent="0.3">
      <c r="A1128" s="98"/>
      <c r="B1128" s="99"/>
      <c r="C1128" s="258" t="s">
        <v>408</v>
      </c>
      <c r="D1128" s="258"/>
      <c r="E1128" s="258"/>
      <c r="F1128" s="258"/>
      <c r="G1128" s="258"/>
      <c r="H1128" s="258"/>
      <c r="I1128" s="258"/>
      <c r="J1128" s="258"/>
      <c r="K1128" s="258"/>
      <c r="L1128" s="107"/>
      <c r="M1128" s="101"/>
      <c r="N1128" s="108"/>
      <c r="FL1128" s="56" t="s">
        <v>408</v>
      </c>
    </row>
    <row r="1129" spans="1:169" s="7" customFormat="1" ht="16.8" x14ac:dyDescent="0.4">
      <c r="A1129" s="109"/>
      <c r="B1129" s="58"/>
      <c r="C1129" s="256" t="s">
        <v>409</v>
      </c>
      <c r="D1129" s="256"/>
      <c r="E1129" s="256"/>
      <c r="F1129" s="256"/>
      <c r="G1129" s="256"/>
      <c r="H1129" s="256"/>
      <c r="I1129" s="256"/>
      <c r="J1129" s="256"/>
      <c r="K1129" s="256"/>
      <c r="L1129" s="110">
        <v>4854074.91</v>
      </c>
      <c r="M1129" s="111"/>
      <c r="N1129" s="112">
        <v>47089086.789999999</v>
      </c>
      <c r="O1129" s="113"/>
      <c r="P1129" s="113"/>
      <c r="Q1129" s="113"/>
      <c r="FL1129" s="56"/>
      <c r="FM1129" s="64" t="s">
        <v>409</v>
      </c>
    </row>
    <row r="1130" spans="1:169" s="7" customFormat="1" ht="16.8" x14ac:dyDescent="0.4">
      <c r="A1130" s="109"/>
      <c r="B1130" s="58"/>
      <c r="C1130" s="256" t="s">
        <v>410</v>
      </c>
      <c r="D1130" s="256"/>
      <c r="E1130" s="256"/>
      <c r="F1130" s="256"/>
      <c r="G1130" s="256"/>
      <c r="H1130" s="256"/>
      <c r="I1130" s="256"/>
      <c r="J1130" s="256"/>
      <c r="K1130" s="256"/>
      <c r="L1130" s="114"/>
      <c r="M1130" s="111"/>
      <c r="N1130" s="115"/>
      <c r="O1130" s="113"/>
      <c r="P1130" s="113"/>
      <c r="Q1130" s="113"/>
      <c r="FL1130" s="56"/>
      <c r="FM1130" s="64" t="s">
        <v>410</v>
      </c>
    </row>
    <row r="1131" spans="1:169" s="7" customFormat="1" ht="16.8" x14ac:dyDescent="0.4">
      <c r="A1131" s="109"/>
      <c r="B1131" s="58"/>
      <c r="C1131" s="256" t="s">
        <v>411</v>
      </c>
      <c r="D1131" s="256"/>
      <c r="E1131" s="256"/>
      <c r="F1131" s="256"/>
      <c r="G1131" s="256"/>
      <c r="H1131" s="256"/>
      <c r="I1131" s="256"/>
      <c r="J1131" s="256"/>
      <c r="K1131" s="256"/>
      <c r="L1131" s="110">
        <v>10248.65</v>
      </c>
      <c r="M1131" s="111"/>
      <c r="N1131" s="112">
        <v>535081.94999999995</v>
      </c>
      <c r="O1131" s="113"/>
      <c r="P1131" s="113"/>
      <c r="Q1131" s="113"/>
      <c r="FL1131" s="56"/>
      <c r="FM1131" s="64" t="s">
        <v>411</v>
      </c>
    </row>
    <row r="1132" spans="1:169" s="7" customFormat="1" ht="16.8" x14ac:dyDescent="0.4">
      <c r="A1132" s="109"/>
      <c r="B1132" s="58"/>
      <c r="C1132" s="256" t="s">
        <v>412</v>
      </c>
      <c r="D1132" s="256"/>
      <c r="E1132" s="256"/>
      <c r="F1132" s="256"/>
      <c r="G1132" s="256"/>
      <c r="H1132" s="256"/>
      <c r="I1132" s="256"/>
      <c r="J1132" s="256"/>
      <c r="K1132" s="256"/>
      <c r="L1132" s="110">
        <v>75097.64</v>
      </c>
      <c r="M1132" s="111"/>
      <c r="N1132" s="112">
        <v>1179783.8799999999</v>
      </c>
      <c r="O1132" s="113"/>
      <c r="P1132" s="113"/>
      <c r="Q1132" s="113"/>
      <c r="FL1132" s="56"/>
      <c r="FM1132" s="64" t="s">
        <v>412</v>
      </c>
    </row>
    <row r="1133" spans="1:169" s="7" customFormat="1" ht="16.8" x14ac:dyDescent="0.4">
      <c r="A1133" s="109"/>
      <c r="B1133" s="58"/>
      <c r="C1133" s="256" t="s">
        <v>413</v>
      </c>
      <c r="D1133" s="256"/>
      <c r="E1133" s="256"/>
      <c r="F1133" s="256"/>
      <c r="G1133" s="256"/>
      <c r="H1133" s="256"/>
      <c r="I1133" s="256"/>
      <c r="J1133" s="256"/>
      <c r="K1133" s="256"/>
      <c r="L1133" s="110">
        <v>3863.7</v>
      </c>
      <c r="M1133" s="111"/>
      <c r="N1133" s="112">
        <v>201723.79</v>
      </c>
      <c r="O1133" s="113"/>
      <c r="P1133" s="113"/>
      <c r="Q1133" s="113"/>
      <c r="FL1133" s="56"/>
      <c r="FM1133" s="64" t="s">
        <v>413</v>
      </c>
    </row>
    <row r="1134" spans="1:169" s="7" customFormat="1" ht="16.8" x14ac:dyDescent="0.4">
      <c r="A1134" s="109"/>
      <c r="B1134" s="58"/>
      <c r="C1134" s="256" t="s">
        <v>414</v>
      </c>
      <c r="D1134" s="256"/>
      <c r="E1134" s="256"/>
      <c r="F1134" s="256"/>
      <c r="G1134" s="256"/>
      <c r="H1134" s="256"/>
      <c r="I1134" s="256"/>
      <c r="J1134" s="256"/>
      <c r="K1134" s="256"/>
      <c r="L1134" s="110">
        <v>4760856.6100000003</v>
      </c>
      <c r="M1134" s="111"/>
      <c r="N1134" s="112">
        <v>45248080.659999996</v>
      </c>
      <c r="O1134" s="113"/>
      <c r="P1134" s="113"/>
      <c r="Q1134" s="113"/>
      <c r="FL1134" s="56"/>
      <c r="FM1134" s="64" t="s">
        <v>414</v>
      </c>
    </row>
    <row r="1135" spans="1:169" s="7" customFormat="1" ht="16.8" x14ac:dyDescent="0.4">
      <c r="A1135" s="109"/>
      <c r="B1135" s="58"/>
      <c r="C1135" s="256" t="s">
        <v>415</v>
      </c>
      <c r="D1135" s="256"/>
      <c r="E1135" s="256"/>
      <c r="F1135" s="256"/>
      <c r="G1135" s="256"/>
      <c r="H1135" s="256"/>
      <c r="I1135" s="256"/>
      <c r="J1135" s="256"/>
      <c r="K1135" s="256"/>
      <c r="L1135" s="114"/>
      <c r="M1135" s="111"/>
      <c r="N1135" s="115"/>
      <c r="O1135" s="113"/>
      <c r="P1135" s="113"/>
      <c r="Q1135" s="113"/>
      <c r="FL1135" s="56"/>
      <c r="FM1135" s="64" t="s">
        <v>415</v>
      </c>
    </row>
    <row r="1136" spans="1:169" s="7" customFormat="1" ht="16.8" x14ac:dyDescent="0.4">
      <c r="A1136" s="109"/>
      <c r="B1136" s="58"/>
      <c r="C1136" s="256" t="s">
        <v>416</v>
      </c>
      <c r="D1136" s="256"/>
      <c r="E1136" s="256"/>
      <c r="F1136" s="256"/>
      <c r="G1136" s="256"/>
      <c r="H1136" s="256"/>
      <c r="I1136" s="256"/>
      <c r="J1136" s="256"/>
      <c r="K1136" s="256"/>
      <c r="L1136" s="110">
        <v>4759009.5999999996</v>
      </c>
      <c r="M1136" s="111"/>
      <c r="N1136" s="112">
        <v>45219064.140000001</v>
      </c>
      <c r="O1136" s="113"/>
      <c r="P1136" s="113"/>
      <c r="Q1136" s="113"/>
      <c r="FL1136" s="56"/>
      <c r="FM1136" s="64" t="s">
        <v>416</v>
      </c>
    </row>
    <row r="1137" spans="1:169" s="7" customFormat="1" ht="16.8" x14ac:dyDescent="0.4">
      <c r="A1137" s="109"/>
      <c r="B1137" s="58"/>
      <c r="C1137" s="256" t="s">
        <v>417</v>
      </c>
      <c r="D1137" s="256"/>
      <c r="E1137" s="256"/>
      <c r="F1137" s="256"/>
      <c r="G1137" s="256"/>
      <c r="H1137" s="256"/>
      <c r="I1137" s="256"/>
      <c r="J1137" s="256"/>
      <c r="K1137" s="256"/>
      <c r="L1137" s="110">
        <v>1847.01</v>
      </c>
      <c r="M1137" s="111"/>
      <c r="N1137" s="112">
        <v>29016.52</v>
      </c>
      <c r="O1137" s="113"/>
      <c r="P1137" s="113"/>
      <c r="Q1137" s="113"/>
      <c r="FL1137" s="56"/>
      <c r="FM1137" s="64" t="s">
        <v>417</v>
      </c>
    </row>
    <row r="1138" spans="1:169" s="7" customFormat="1" ht="16.8" x14ac:dyDescent="0.4">
      <c r="A1138" s="109"/>
      <c r="B1138" s="58"/>
      <c r="C1138" s="256" t="s">
        <v>418</v>
      </c>
      <c r="D1138" s="256"/>
      <c r="E1138" s="256"/>
      <c r="F1138" s="256"/>
      <c r="G1138" s="256"/>
      <c r="H1138" s="256"/>
      <c r="I1138" s="256"/>
      <c r="J1138" s="256"/>
      <c r="K1138" s="256"/>
      <c r="L1138" s="110">
        <v>7872.01</v>
      </c>
      <c r="M1138" s="111"/>
      <c r="N1138" s="112">
        <v>126140.3</v>
      </c>
      <c r="O1138" s="113"/>
      <c r="P1138" s="113"/>
      <c r="Q1138" s="113"/>
      <c r="FL1138" s="56"/>
      <c r="FM1138" s="64" t="s">
        <v>418</v>
      </c>
    </row>
    <row r="1139" spans="1:169" s="7" customFormat="1" ht="16.8" x14ac:dyDescent="0.4">
      <c r="A1139" s="109"/>
      <c r="B1139" s="58"/>
      <c r="C1139" s="256" t="s">
        <v>419</v>
      </c>
      <c r="D1139" s="256"/>
      <c r="E1139" s="256"/>
      <c r="F1139" s="256"/>
      <c r="G1139" s="256"/>
      <c r="H1139" s="256"/>
      <c r="I1139" s="256"/>
      <c r="J1139" s="256"/>
      <c r="K1139" s="256"/>
      <c r="L1139" s="110">
        <v>4873621.59</v>
      </c>
      <c r="M1139" s="111"/>
      <c r="N1139" s="112">
        <v>48174877.359999999</v>
      </c>
      <c r="O1139" s="113"/>
      <c r="P1139" s="113"/>
      <c r="Q1139" s="113"/>
      <c r="FL1139" s="56"/>
      <c r="FM1139" s="64" t="s">
        <v>419</v>
      </c>
    </row>
    <row r="1140" spans="1:169" s="7" customFormat="1" ht="16.8" x14ac:dyDescent="0.4">
      <c r="A1140" s="109"/>
      <c r="B1140" s="58"/>
      <c r="C1140" s="256" t="s">
        <v>420</v>
      </c>
      <c r="D1140" s="256"/>
      <c r="E1140" s="256"/>
      <c r="F1140" s="256"/>
      <c r="G1140" s="256"/>
      <c r="H1140" s="256"/>
      <c r="I1140" s="256"/>
      <c r="J1140" s="256"/>
      <c r="K1140" s="256"/>
      <c r="L1140" s="110">
        <v>4863902.57</v>
      </c>
      <c r="M1140" s="111"/>
      <c r="N1140" s="112">
        <v>48019720.539999999</v>
      </c>
      <c r="O1140" s="113"/>
      <c r="P1140" s="113"/>
      <c r="Q1140" s="113"/>
      <c r="FL1140" s="56"/>
      <c r="FM1140" s="64" t="s">
        <v>420</v>
      </c>
    </row>
    <row r="1141" spans="1:169" s="7" customFormat="1" ht="16.8" x14ac:dyDescent="0.4">
      <c r="A1141" s="109"/>
      <c r="B1141" s="58"/>
      <c r="C1141" s="256" t="s">
        <v>421</v>
      </c>
      <c r="D1141" s="256"/>
      <c r="E1141" s="256"/>
      <c r="F1141" s="256"/>
      <c r="G1141" s="256"/>
      <c r="H1141" s="256"/>
      <c r="I1141" s="256"/>
      <c r="J1141" s="256"/>
      <c r="K1141" s="256"/>
      <c r="L1141" s="114"/>
      <c r="M1141" s="111"/>
      <c r="N1141" s="115"/>
      <c r="O1141" s="113"/>
      <c r="P1141" s="113"/>
      <c r="Q1141" s="113"/>
      <c r="FL1141" s="56"/>
      <c r="FM1141" s="64" t="s">
        <v>421</v>
      </c>
    </row>
    <row r="1142" spans="1:169" s="7" customFormat="1" ht="16.8" x14ac:dyDescent="0.4">
      <c r="A1142" s="109"/>
      <c r="B1142" s="58"/>
      <c r="C1142" s="256" t="s">
        <v>422</v>
      </c>
      <c r="D1142" s="256"/>
      <c r="E1142" s="256"/>
      <c r="F1142" s="256"/>
      <c r="G1142" s="256"/>
      <c r="H1142" s="256"/>
      <c r="I1142" s="256"/>
      <c r="J1142" s="256"/>
      <c r="K1142" s="256"/>
      <c r="L1142" s="110">
        <v>9240.9699999999993</v>
      </c>
      <c r="M1142" s="111"/>
      <c r="N1142" s="112">
        <v>482470.99</v>
      </c>
      <c r="O1142" s="113"/>
      <c r="P1142" s="113"/>
      <c r="Q1142" s="113"/>
      <c r="FL1142" s="56"/>
      <c r="FM1142" s="64" t="s">
        <v>422</v>
      </c>
    </row>
    <row r="1143" spans="1:169" s="7" customFormat="1" ht="16.8" x14ac:dyDescent="0.4">
      <c r="A1143" s="109"/>
      <c r="B1143" s="58"/>
      <c r="C1143" s="256" t="s">
        <v>423</v>
      </c>
      <c r="D1143" s="256"/>
      <c r="E1143" s="256"/>
      <c r="F1143" s="256"/>
      <c r="G1143" s="256"/>
      <c r="H1143" s="256"/>
      <c r="I1143" s="256"/>
      <c r="J1143" s="256"/>
      <c r="K1143" s="256"/>
      <c r="L1143" s="110">
        <v>74614.52</v>
      </c>
      <c r="M1143" s="111"/>
      <c r="N1143" s="112">
        <v>1172194.08</v>
      </c>
      <c r="O1143" s="113"/>
      <c r="P1143" s="113"/>
      <c r="Q1143" s="113"/>
      <c r="FL1143" s="56"/>
      <c r="FM1143" s="64" t="s">
        <v>423</v>
      </c>
    </row>
    <row r="1144" spans="1:169" s="7" customFormat="1" ht="16.8" x14ac:dyDescent="0.4">
      <c r="A1144" s="109"/>
      <c r="B1144" s="58"/>
      <c r="C1144" s="256" t="s">
        <v>424</v>
      </c>
      <c r="D1144" s="256"/>
      <c r="E1144" s="256"/>
      <c r="F1144" s="256"/>
      <c r="G1144" s="256"/>
      <c r="H1144" s="256"/>
      <c r="I1144" s="256"/>
      <c r="J1144" s="256"/>
      <c r="K1144" s="256"/>
      <c r="L1144" s="110">
        <v>3815.78</v>
      </c>
      <c r="M1144" s="111"/>
      <c r="N1144" s="112">
        <v>199221.87</v>
      </c>
      <c r="O1144" s="113"/>
      <c r="P1144" s="113"/>
      <c r="Q1144" s="113"/>
      <c r="FL1144" s="56"/>
      <c r="FM1144" s="64" t="s">
        <v>424</v>
      </c>
    </row>
    <row r="1145" spans="1:169" s="7" customFormat="1" ht="16.8" x14ac:dyDescent="0.4">
      <c r="A1145" s="109"/>
      <c r="B1145" s="58"/>
      <c r="C1145" s="256" t="s">
        <v>425</v>
      </c>
      <c r="D1145" s="256"/>
      <c r="E1145" s="256"/>
      <c r="F1145" s="256"/>
      <c r="G1145" s="256"/>
      <c r="H1145" s="256"/>
      <c r="I1145" s="256"/>
      <c r="J1145" s="256"/>
      <c r="K1145" s="256"/>
      <c r="L1145" s="110">
        <v>4757894.5999999996</v>
      </c>
      <c r="M1145" s="111"/>
      <c r="N1145" s="112">
        <v>45208471.619999997</v>
      </c>
      <c r="O1145" s="113"/>
      <c r="P1145" s="113"/>
      <c r="Q1145" s="113"/>
      <c r="FL1145" s="56"/>
      <c r="FM1145" s="64" t="s">
        <v>425</v>
      </c>
    </row>
    <row r="1146" spans="1:169" s="7" customFormat="1" ht="16.8" x14ac:dyDescent="0.4">
      <c r="A1146" s="109"/>
      <c r="B1146" s="58"/>
      <c r="C1146" s="256" t="s">
        <v>426</v>
      </c>
      <c r="D1146" s="256"/>
      <c r="E1146" s="256"/>
      <c r="F1146" s="256"/>
      <c r="G1146" s="256"/>
      <c r="H1146" s="256"/>
      <c r="I1146" s="256"/>
      <c r="J1146" s="256"/>
      <c r="K1146" s="256"/>
      <c r="L1146" s="110">
        <v>14471.84</v>
      </c>
      <c r="M1146" s="111"/>
      <c r="N1146" s="112">
        <v>755576.02</v>
      </c>
      <c r="O1146" s="113"/>
      <c r="P1146" s="113"/>
      <c r="Q1146" s="113"/>
      <c r="FL1146" s="56"/>
      <c r="FM1146" s="64" t="s">
        <v>426</v>
      </c>
    </row>
    <row r="1147" spans="1:169" s="7" customFormat="1" ht="16.8" x14ac:dyDescent="0.4">
      <c r="A1147" s="109"/>
      <c r="B1147" s="58"/>
      <c r="C1147" s="256" t="s">
        <v>427</v>
      </c>
      <c r="D1147" s="256"/>
      <c r="E1147" s="256"/>
      <c r="F1147" s="256"/>
      <c r="G1147" s="256"/>
      <c r="H1147" s="256"/>
      <c r="I1147" s="256"/>
      <c r="J1147" s="256"/>
      <c r="K1147" s="256"/>
      <c r="L1147" s="110">
        <v>7680.64</v>
      </c>
      <c r="M1147" s="111"/>
      <c r="N1147" s="112">
        <v>401007.83</v>
      </c>
      <c r="O1147" s="113"/>
      <c r="P1147" s="113"/>
      <c r="Q1147" s="113"/>
      <c r="FL1147" s="56"/>
      <c r="FM1147" s="64" t="s">
        <v>427</v>
      </c>
    </row>
    <row r="1148" spans="1:169" s="7" customFormat="1" ht="16.8" x14ac:dyDescent="0.4">
      <c r="A1148" s="109"/>
      <c r="B1148" s="58"/>
      <c r="C1148" s="256" t="s">
        <v>428</v>
      </c>
      <c r="D1148" s="256"/>
      <c r="E1148" s="256"/>
      <c r="F1148" s="256"/>
      <c r="G1148" s="256"/>
      <c r="H1148" s="256"/>
      <c r="I1148" s="256"/>
      <c r="J1148" s="256"/>
      <c r="K1148" s="256"/>
      <c r="L1148" s="110">
        <v>7872.01</v>
      </c>
      <c r="M1148" s="111"/>
      <c r="N1148" s="112">
        <v>126140.3</v>
      </c>
      <c r="O1148" s="113"/>
      <c r="P1148" s="113"/>
      <c r="Q1148" s="113"/>
      <c r="FL1148" s="56"/>
      <c r="FM1148" s="64" t="s">
        <v>428</v>
      </c>
    </row>
    <row r="1149" spans="1:169" s="7" customFormat="1" ht="16.8" x14ac:dyDescent="0.4">
      <c r="A1149" s="109"/>
      <c r="B1149" s="58"/>
      <c r="C1149" s="256" t="s">
        <v>429</v>
      </c>
      <c r="D1149" s="256"/>
      <c r="E1149" s="256"/>
      <c r="F1149" s="256"/>
      <c r="G1149" s="256"/>
      <c r="H1149" s="256"/>
      <c r="I1149" s="256"/>
      <c r="J1149" s="256"/>
      <c r="K1149" s="256"/>
      <c r="L1149" s="110">
        <v>1847.01</v>
      </c>
      <c r="M1149" s="111"/>
      <c r="N1149" s="112">
        <v>29016.52</v>
      </c>
      <c r="O1149" s="113"/>
      <c r="P1149" s="113"/>
      <c r="Q1149" s="113"/>
      <c r="FL1149" s="56"/>
      <c r="FM1149" s="64" t="s">
        <v>429</v>
      </c>
    </row>
    <row r="1150" spans="1:169" s="7" customFormat="1" ht="16.8" x14ac:dyDescent="0.4">
      <c r="A1150" s="109"/>
      <c r="B1150" s="58"/>
      <c r="C1150" s="256" t="s">
        <v>430</v>
      </c>
      <c r="D1150" s="256"/>
      <c r="E1150" s="256"/>
      <c r="F1150" s="256"/>
      <c r="G1150" s="256"/>
      <c r="H1150" s="256"/>
      <c r="I1150" s="256"/>
      <c r="J1150" s="256"/>
      <c r="K1150" s="256"/>
      <c r="L1150" s="110">
        <v>4094.2</v>
      </c>
      <c r="M1150" s="111"/>
      <c r="N1150" s="112">
        <v>148502.44</v>
      </c>
      <c r="O1150" s="113"/>
      <c r="P1150" s="113"/>
      <c r="Q1150" s="113"/>
      <c r="FL1150" s="56"/>
      <c r="FM1150" s="64" t="s">
        <v>430</v>
      </c>
    </row>
    <row r="1151" spans="1:169" s="7" customFormat="1" ht="16.8" x14ac:dyDescent="0.4">
      <c r="A1151" s="109"/>
      <c r="B1151" s="58"/>
      <c r="C1151" s="256" t="s">
        <v>410</v>
      </c>
      <c r="D1151" s="256"/>
      <c r="E1151" s="256"/>
      <c r="F1151" s="256"/>
      <c r="G1151" s="256"/>
      <c r="H1151" s="256"/>
      <c r="I1151" s="256"/>
      <c r="J1151" s="256"/>
      <c r="K1151" s="256"/>
      <c r="L1151" s="114"/>
      <c r="M1151" s="111"/>
      <c r="N1151" s="115"/>
      <c r="O1151" s="113"/>
      <c r="P1151" s="113"/>
      <c r="Q1151" s="113"/>
      <c r="FL1151" s="56"/>
      <c r="FM1151" s="64" t="s">
        <v>410</v>
      </c>
    </row>
    <row r="1152" spans="1:169" s="7" customFormat="1" ht="16.8" x14ac:dyDescent="0.4">
      <c r="A1152" s="109"/>
      <c r="B1152" s="58"/>
      <c r="C1152" s="256" t="s">
        <v>431</v>
      </c>
      <c r="D1152" s="256"/>
      <c r="E1152" s="256"/>
      <c r="F1152" s="256"/>
      <c r="G1152" s="256"/>
      <c r="H1152" s="256"/>
      <c r="I1152" s="256"/>
      <c r="J1152" s="256"/>
      <c r="K1152" s="256"/>
      <c r="L1152" s="110">
        <v>1007.68</v>
      </c>
      <c r="M1152" s="111"/>
      <c r="N1152" s="112">
        <v>52610.96</v>
      </c>
      <c r="O1152" s="113"/>
      <c r="P1152" s="113"/>
      <c r="Q1152" s="113"/>
      <c r="FL1152" s="56"/>
      <c r="FM1152" s="64" t="s">
        <v>431</v>
      </c>
    </row>
    <row r="1153" spans="1:172" s="7" customFormat="1" ht="16.8" x14ac:dyDescent="0.4">
      <c r="A1153" s="109"/>
      <c r="B1153" s="58"/>
      <c r="C1153" s="256" t="s">
        <v>432</v>
      </c>
      <c r="D1153" s="256"/>
      <c r="E1153" s="256"/>
      <c r="F1153" s="256"/>
      <c r="G1153" s="256"/>
      <c r="H1153" s="256"/>
      <c r="I1153" s="256"/>
      <c r="J1153" s="256"/>
      <c r="K1153" s="256"/>
      <c r="L1153" s="116">
        <v>483.12</v>
      </c>
      <c r="M1153" s="111"/>
      <c r="N1153" s="112">
        <v>7589.8</v>
      </c>
      <c r="O1153" s="113"/>
      <c r="P1153" s="113"/>
      <c r="Q1153" s="113"/>
      <c r="FL1153" s="56"/>
      <c r="FM1153" s="64" t="s">
        <v>432</v>
      </c>
    </row>
    <row r="1154" spans="1:172" s="7" customFormat="1" ht="16.8" x14ac:dyDescent="0.4">
      <c r="A1154" s="109"/>
      <c r="B1154" s="58"/>
      <c r="C1154" s="256" t="s">
        <v>433</v>
      </c>
      <c r="D1154" s="256"/>
      <c r="E1154" s="256"/>
      <c r="F1154" s="256"/>
      <c r="G1154" s="256"/>
      <c r="H1154" s="256"/>
      <c r="I1154" s="256"/>
      <c r="J1154" s="256"/>
      <c r="K1154" s="256"/>
      <c r="L1154" s="116">
        <v>47.92</v>
      </c>
      <c r="M1154" s="111"/>
      <c r="N1154" s="112">
        <v>2501.92</v>
      </c>
      <c r="O1154" s="113"/>
      <c r="P1154" s="113"/>
      <c r="Q1154" s="113"/>
      <c r="FL1154" s="56"/>
      <c r="FM1154" s="64" t="s">
        <v>433</v>
      </c>
    </row>
    <row r="1155" spans="1:172" s="7" customFormat="1" ht="16.8" x14ac:dyDescent="0.4">
      <c r="A1155" s="109"/>
      <c r="B1155" s="58"/>
      <c r="C1155" s="256" t="s">
        <v>434</v>
      </c>
      <c r="D1155" s="256"/>
      <c r="E1155" s="256"/>
      <c r="F1155" s="256"/>
      <c r="G1155" s="256"/>
      <c r="H1155" s="256"/>
      <c r="I1155" s="256"/>
      <c r="J1155" s="256"/>
      <c r="K1155" s="256"/>
      <c r="L1155" s="110">
        <v>1115</v>
      </c>
      <c r="M1155" s="111"/>
      <c r="N1155" s="112">
        <v>10592.52</v>
      </c>
      <c r="O1155" s="113"/>
      <c r="P1155" s="113"/>
      <c r="Q1155" s="113"/>
      <c r="FL1155" s="56"/>
      <c r="FM1155" s="64" t="s">
        <v>434</v>
      </c>
    </row>
    <row r="1156" spans="1:172" s="7" customFormat="1" ht="16.8" x14ac:dyDescent="0.4">
      <c r="A1156" s="109"/>
      <c r="B1156" s="58"/>
      <c r="C1156" s="256" t="s">
        <v>435</v>
      </c>
      <c r="D1156" s="256"/>
      <c r="E1156" s="256"/>
      <c r="F1156" s="256"/>
      <c r="G1156" s="256"/>
      <c r="H1156" s="256"/>
      <c r="I1156" s="256"/>
      <c r="J1156" s="256"/>
      <c r="K1156" s="256"/>
      <c r="L1156" s="116">
        <v>971.16</v>
      </c>
      <c r="M1156" s="111"/>
      <c r="N1156" s="112">
        <v>50703.839999999997</v>
      </c>
      <c r="O1156" s="113"/>
      <c r="P1156" s="113"/>
      <c r="Q1156" s="113"/>
      <c r="FL1156" s="56"/>
      <c r="FM1156" s="64" t="s">
        <v>435</v>
      </c>
    </row>
    <row r="1157" spans="1:172" s="7" customFormat="1" ht="16.8" x14ac:dyDescent="0.4">
      <c r="A1157" s="109"/>
      <c r="B1157" s="58"/>
      <c r="C1157" s="256" t="s">
        <v>436</v>
      </c>
      <c r="D1157" s="256"/>
      <c r="E1157" s="256"/>
      <c r="F1157" s="256"/>
      <c r="G1157" s="256"/>
      <c r="H1157" s="256"/>
      <c r="I1157" s="256"/>
      <c r="J1157" s="256"/>
      <c r="K1157" s="256"/>
      <c r="L1157" s="116">
        <v>517.24</v>
      </c>
      <c r="M1157" s="111"/>
      <c r="N1157" s="112">
        <v>27005.32</v>
      </c>
      <c r="O1157" s="113"/>
      <c r="P1157" s="113"/>
      <c r="Q1157" s="113"/>
      <c r="FL1157" s="56"/>
      <c r="FM1157" s="64" t="s">
        <v>436</v>
      </c>
    </row>
    <row r="1158" spans="1:172" s="7" customFormat="1" ht="16.8" x14ac:dyDescent="0.4">
      <c r="A1158" s="109"/>
      <c r="B1158" s="117"/>
      <c r="C1158" s="257" t="s">
        <v>437</v>
      </c>
      <c r="D1158" s="257"/>
      <c r="E1158" s="257"/>
      <c r="F1158" s="257"/>
      <c r="G1158" s="257"/>
      <c r="H1158" s="257"/>
      <c r="I1158" s="257"/>
      <c r="J1158" s="257"/>
      <c r="K1158" s="257"/>
      <c r="L1158" s="118">
        <v>4877715.79</v>
      </c>
      <c r="M1158" s="119"/>
      <c r="N1158" s="120">
        <v>48323379.799999997</v>
      </c>
      <c r="O1158" s="113"/>
      <c r="P1158" s="113"/>
      <c r="Q1158" s="113"/>
      <c r="FL1158" s="56"/>
      <c r="FN1158" s="56" t="s">
        <v>437</v>
      </c>
    </row>
    <row r="1159" spans="1:172" s="7" customFormat="1" ht="16.8" x14ac:dyDescent="0.4">
      <c r="A1159" s="109"/>
      <c r="B1159" s="58"/>
      <c r="C1159" s="256" t="s">
        <v>438</v>
      </c>
      <c r="D1159" s="256"/>
      <c r="E1159" s="256"/>
      <c r="F1159" s="256"/>
      <c r="G1159" s="256"/>
      <c r="H1159" s="256"/>
      <c r="I1159" s="256"/>
      <c r="J1159" s="256"/>
      <c r="K1159" s="256"/>
      <c r="L1159" s="110">
        <v>14112.35</v>
      </c>
      <c r="M1159" s="111"/>
      <c r="N1159" s="112">
        <v>736805.74</v>
      </c>
      <c r="O1159" s="113"/>
      <c r="P1159" s="113"/>
      <c r="Q1159" s="113"/>
      <c r="FL1159" s="56"/>
      <c r="FM1159" s="64" t="s">
        <v>438</v>
      </c>
      <c r="FN1159" s="56"/>
    </row>
    <row r="1160" spans="1:172" s="7" customFormat="1" ht="16.8" x14ac:dyDescent="0.4">
      <c r="A1160" s="109"/>
      <c r="B1160" s="58"/>
      <c r="C1160" s="256" t="s">
        <v>439</v>
      </c>
      <c r="D1160" s="256"/>
      <c r="E1160" s="256"/>
      <c r="F1160" s="256"/>
      <c r="G1160" s="256"/>
      <c r="H1160" s="256"/>
      <c r="I1160" s="256"/>
      <c r="J1160" s="256"/>
      <c r="K1160" s="256"/>
      <c r="L1160" s="110">
        <v>15443</v>
      </c>
      <c r="M1160" s="111"/>
      <c r="N1160" s="112">
        <v>806279.86</v>
      </c>
      <c r="O1160" s="113"/>
      <c r="P1160" s="113"/>
      <c r="Q1160" s="113"/>
      <c r="FL1160" s="56"/>
      <c r="FM1160" s="64" t="s">
        <v>439</v>
      </c>
      <c r="FN1160" s="56"/>
    </row>
    <row r="1161" spans="1:172" s="7" customFormat="1" ht="16.8" x14ac:dyDescent="0.4">
      <c r="A1161" s="109"/>
      <c r="B1161" s="58"/>
      <c r="C1161" s="256" t="s">
        <v>440</v>
      </c>
      <c r="D1161" s="256"/>
      <c r="E1161" s="256"/>
      <c r="F1161" s="256"/>
      <c r="G1161" s="256"/>
      <c r="H1161" s="256"/>
      <c r="I1161" s="256"/>
      <c r="J1161" s="256"/>
      <c r="K1161" s="256"/>
      <c r="L1161" s="110">
        <v>8197.8799999999992</v>
      </c>
      <c r="M1161" s="111"/>
      <c r="N1161" s="112">
        <v>428013.15</v>
      </c>
      <c r="O1161" s="113"/>
      <c r="P1161" s="113"/>
      <c r="Q1161" s="113"/>
      <c r="FL1161" s="56"/>
      <c r="FM1161" s="64" t="s">
        <v>440</v>
      </c>
      <c r="FN1161" s="56"/>
    </row>
    <row r="1162" spans="1:172" s="7" customFormat="1" ht="16.8" x14ac:dyDescent="0.4">
      <c r="A1162" s="109"/>
      <c r="B1162" s="58"/>
      <c r="C1162" s="256" t="s">
        <v>495</v>
      </c>
      <c r="D1162" s="256"/>
      <c r="E1162" s="256"/>
      <c r="F1162" s="256"/>
      <c r="G1162" s="256"/>
      <c r="H1162" s="256"/>
      <c r="I1162" s="256"/>
      <c r="J1162" s="256"/>
      <c r="K1162" s="256"/>
      <c r="L1162" s="110">
        <v>93652.14</v>
      </c>
      <c r="M1162" s="111"/>
      <c r="N1162" s="112">
        <v>927808.89</v>
      </c>
      <c r="O1162" s="113"/>
      <c r="P1162" s="113"/>
      <c r="Q1162" s="113"/>
      <c r="R1162" s="7" t="s">
        <v>462</v>
      </c>
      <c r="FL1162" s="56"/>
      <c r="FM1162" s="64" t="s">
        <v>441</v>
      </c>
      <c r="FN1162" s="56"/>
    </row>
    <row r="1163" spans="1:172" s="7" customFormat="1" ht="16.8" x14ac:dyDescent="0.4">
      <c r="A1163" s="109"/>
      <c r="B1163" s="58"/>
      <c r="C1163" s="256" t="s">
        <v>442</v>
      </c>
      <c r="D1163" s="256"/>
      <c r="E1163" s="256"/>
      <c r="F1163" s="256"/>
      <c r="G1163" s="256"/>
      <c r="H1163" s="256"/>
      <c r="I1163" s="256"/>
      <c r="J1163" s="256"/>
      <c r="K1163" s="256"/>
      <c r="L1163" s="110">
        <v>-4311507.49</v>
      </c>
      <c r="M1163" s="111"/>
      <c r="N1163" s="112">
        <v>-40959321.210000001</v>
      </c>
      <c r="O1163" s="113"/>
      <c r="P1163" s="113"/>
      <c r="Q1163" s="113"/>
      <c r="R1163" s="139" t="e">
        <f>#REF!</f>
        <v>#REF!</v>
      </c>
      <c r="FL1163" s="56"/>
      <c r="FM1163" s="64" t="s">
        <v>442</v>
      </c>
      <c r="FN1163" s="56"/>
    </row>
    <row r="1164" spans="1:172" s="7" customFormat="1" ht="16.8" x14ac:dyDescent="0.4">
      <c r="A1164" s="109"/>
      <c r="B1164" s="117"/>
      <c r="C1164" s="257" t="s">
        <v>437</v>
      </c>
      <c r="D1164" s="257"/>
      <c r="E1164" s="257"/>
      <c r="F1164" s="257"/>
      <c r="G1164" s="257"/>
      <c r="H1164" s="257"/>
      <c r="I1164" s="257"/>
      <c r="J1164" s="257"/>
      <c r="K1164" s="257"/>
      <c r="L1164" s="118">
        <v>659860.43999999994</v>
      </c>
      <c r="M1164" s="119"/>
      <c r="N1164" s="120">
        <v>8291857.2000000002</v>
      </c>
      <c r="O1164" s="113"/>
      <c r="P1164" s="113"/>
      <c r="Q1164" s="113"/>
      <c r="FL1164" s="56"/>
      <c r="FN1164" s="56" t="s">
        <v>437</v>
      </c>
    </row>
    <row r="1165" spans="1:172" s="7" customFormat="1" ht="16.8" x14ac:dyDescent="0.4">
      <c r="A1165" s="109"/>
      <c r="B1165" s="58"/>
      <c r="C1165" s="256" t="s">
        <v>443</v>
      </c>
      <c r="D1165" s="256"/>
      <c r="E1165" s="256"/>
      <c r="F1165" s="256"/>
      <c r="G1165" s="256"/>
      <c r="H1165" s="256"/>
      <c r="I1165" s="256"/>
      <c r="J1165" s="256"/>
      <c r="K1165" s="256"/>
      <c r="L1165" s="110">
        <v>145169.29999999999</v>
      </c>
      <c r="M1165" s="111"/>
      <c r="N1165" s="112">
        <f>N1164*0.22</f>
        <v>1824208.584</v>
      </c>
      <c r="O1165" s="113"/>
      <c r="P1165" s="113"/>
      <c r="Q1165" s="113"/>
      <c r="FL1165" s="56"/>
      <c r="FN1165" s="56"/>
      <c r="FO1165" s="64" t="s">
        <v>443</v>
      </c>
    </row>
    <row r="1166" spans="1:172" s="7" customFormat="1" ht="16.8" x14ac:dyDescent="0.4">
      <c r="A1166" s="109"/>
      <c r="B1166" s="117"/>
      <c r="C1166" s="257" t="s">
        <v>444</v>
      </c>
      <c r="D1166" s="257"/>
      <c r="E1166" s="257"/>
      <c r="F1166" s="257"/>
      <c r="G1166" s="257"/>
      <c r="H1166" s="257"/>
      <c r="I1166" s="257"/>
      <c r="J1166" s="257"/>
      <c r="K1166" s="257"/>
      <c r="L1166" s="118">
        <v>805029.74</v>
      </c>
      <c r="M1166" s="119"/>
      <c r="N1166" s="120">
        <f>N1164+N1165</f>
        <v>10116065.784</v>
      </c>
      <c r="O1166" s="113"/>
      <c r="P1166" s="113"/>
      <c r="Q1166" s="113"/>
      <c r="R1166" s="139" t="e">
        <f>#REF!</f>
        <v>#REF!</v>
      </c>
      <c r="S1166" s="158" t="e">
        <f>N1166+R1166</f>
        <v>#REF!</v>
      </c>
      <c r="FL1166" s="56"/>
      <c r="FN1166" s="56"/>
      <c r="FP1166" s="56" t="s">
        <v>444</v>
      </c>
    </row>
    <row r="1167" spans="1:172" s="7" customFormat="1" ht="16.8" x14ac:dyDescent="0.4">
      <c r="A1167" s="109"/>
      <c r="B1167" s="58"/>
      <c r="C1167" s="256" t="s">
        <v>445</v>
      </c>
      <c r="D1167" s="256"/>
      <c r="E1167" s="256"/>
      <c r="F1167" s="256"/>
      <c r="G1167" s="256"/>
      <c r="H1167" s="256"/>
      <c r="I1167" s="256"/>
      <c r="J1167" s="256"/>
      <c r="K1167" s="256"/>
      <c r="L1167" s="114"/>
      <c r="M1167" s="111"/>
      <c r="N1167" s="115"/>
      <c r="O1167" s="113"/>
      <c r="P1167" s="113"/>
      <c r="Q1167" s="113"/>
      <c r="S1167" s="158"/>
      <c r="FL1167" s="56"/>
      <c r="FM1167" s="64" t="s">
        <v>445</v>
      </c>
      <c r="FN1167" s="56"/>
      <c r="FP1167" s="56"/>
    </row>
    <row r="1168" spans="1:172" s="7" customFormat="1" ht="16.8" x14ac:dyDescent="0.4">
      <c r="A1168" s="109"/>
      <c r="B1168" s="58"/>
      <c r="C1168" s="256" t="s">
        <v>463</v>
      </c>
      <c r="D1168" s="256"/>
      <c r="E1168" s="256"/>
      <c r="F1168" s="256"/>
      <c r="G1168" s="256"/>
      <c r="H1168" s="256"/>
      <c r="I1168" s="256"/>
      <c r="J1168" s="256"/>
      <c r="K1168" s="256"/>
      <c r="L1168" s="114"/>
      <c r="M1168" s="111"/>
      <c r="N1168" s="115"/>
      <c r="O1168" s="113"/>
      <c r="P1168" s="113"/>
      <c r="Q1168" s="113"/>
      <c r="FL1168" s="56"/>
      <c r="FM1168" s="64" t="s">
        <v>446</v>
      </c>
      <c r="FN1168" s="56"/>
      <c r="FP1168" s="56"/>
    </row>
    <row r="1169" spans="1:234" s="7" customFormat="1" ht="16.8" hidden="1" x14ac:dyDescent="0.4">
      <c r="A1169" s="109"/>
      <c r="B1169" s="58" t="s">
        <v>157</v>
      </c>
      <c r="C1169" s="256" t="s">
        <v>447</v>
      </c>
      <c r="D1169" s="256"/>
      <c r="E1169" s="256"/>
      <c r="F1169" s="256"/>
      <c r="G1169" s="256"/>
      <c r="H1169" s="256"/>
      <c r="I1169" s="256"/>
      <c r="J1169" s="256"/>
      <c r="K1169" s="256"/>
      <c r="L1169" s="110">
        <v>4797.6000000000004</v>
      </c>
      <c r="M1169" s="111"/>
      <c r="N1169" s="112">
        <v>45577.2</v>
      </c>
      <c r="O1169" s="113"/>
      <c r="P1169" s="113"/>
      <c r="Q1169" s="113"/>
      <c r="FL1169" s="56"/>
      <c r="FM1169" s="64" t="s">
        <v>447</v>
      </c>
      <c r="FN1169" s="56"/>
      <c r="FP1169" s="56"/>
    </row>
    <row r="1170" spans="1:234" s="7" customFormat="1" ht="16.8" hidden="1" x14ac:dyDescent="0.4">
      <c r="A1170" s="109"/>
      <c r="B1170" s="58" t="s">
        <v>157</v>
      </c>
      <c r="C1170" s="256" t="s">
        <v>448</v>
      </c>
      <c r="D1170" s="256"/>
      <c r="E1170" s="256"/>
      <c r="F1170" s="256"/>
      <c r="G1170" s="256"/>
      <c r="H1170" s="256"/>
      <c r="I1170" s="256"/>
      <c r="J1170" s="256"/>
      <c r="K1170" s="256"/>
      <c r="L1170" s="110">
        <v>702221.48</v>
      </c>
      <c r="M1170" s="111"/>
      <c r="N1170" s="112">
        <v>6671104.0800000001</v>
      </c>
      <c r="O1170" s="113"/>
      <c r="P1170" s="113"/>
      <c r="Q1170" s="113"/>
      <c r="FL1170" s="56"/>
      <c r="FM1170" s="64" t="s">
        <v>448</v>
      </c>
      <c r="FN1170" s="56"/>
      <c r="FP1170" s="56"/>
    </row>
    <row r="1171" spans="1:234" s="7" customFormat="1" ht="16.8" hidden="1" x14ac:dyDescent="0.4">
      <c r="A1171" s="109"/>
      <c r="B1171" s="58" t="s">
        <v>157</v>
      </c>
      <c r="C1171" s="256" t="s">
        <v>449</v>
      </c>
      <c r="D1171" s="256"/>
      <c r="E1171" s="256"/>
      <c r="F1171" s="256"/>
      <c r="G1171" s="256"/>
      <c r="H1171" s="256"/>
      <c r="I1171" s="256"/>
      <c r="J1171" s="256"/>
      <c r="K1171" s="256"/>
      <c r="L1171" s="110">
        <v>36937.72</v>
      </c>
      <c r="M1171" s="111"/>
      <c r="N1171" s="112">
        <v>350908.36</v>
      </c>
      <c r="O1171" s="113"/>
      <c r="P1171" s="113"/>
      <c r="Q1171" s="113"/>
      <c r="FL1171" s="56"/>
      <c r="FM1171" s="64" t="s">
        <v>449</v>
      </c>
      <c r="FN1171" s="56"/>
      <c r="FP1171" s="56"/>
    </row>
    <row r="1172" spans="1:234" s="7" customFormat="1" ht="16.8" hidden="1" x14ac:dyDescent="0.4">
      <c r="A1172" s="109"/>
      <c r="B1172" s="58" t="s">
        <v>157</v>
      </c>
      <c r="C1172" s="256" t="s">
        <v>450</v>
      </c>
      <c r="D1172" s="256"/>
      <c r="E1172" s="256"/>
      <c r="F1172" s="256"/>
      <c r="G1172" s="256"/>
      <c r="H1172" s="256"/>
      <c r="I1172" s="256"/>
      <c r="J1172" s="256"/>
      <c r="K1172" s="256"/>
      <c r="L1172" s="110">
        <v>1759.2</v>
      </c>
      <c r="M1172" s="111"/>
      <c r="N1172" s="112">
        <v>16712.400000000001</v>
      </c>
      <c r="O1172" s="113"/>
      <c r="P1172" s="113"/>
      <c r="Q1172" s="113"/>
      <c r="FL1172" s="56"/>
      <c r="FM1172" s="64" t="s">
        <v>450</v>
      </c>
      <c r="FN1172" s="56"/>
      <c r="FP1172" s="56"/>
    </row>
    <row r="1173" spans="1:234" s="7" customFormat="1" ht="16.8" hidden="1" x14ac:dyDescent="0.4">
      <c r="A1173" s="109"/>
      <c r="B1173" s="58" t="s">
        <v>157</v>
      </c>
      <c r="C1173" s="256" t="s">
        <v>451</v>
      </c>
      <c r="D1173" s="256"/>
      <c r="E1173" s="256"/>
      <c r="F1173" s="256"/>
      <c r="G1173" s="256"/>
      <c r="H1173" s="256"/>
      <c r="I1173" s="256"/>
      <c r="J1173" s="256"/>
      <c r="K1173" s="256"/>
      <c r="L1173" s="110">
        <v>87115.06</v>
      </c>
      <c r="M1173" s="111"/>
      <c r="N1173" s="112">
        <v>827593.07</v>
      </c>
      <c r="O1173" s="113"/>
      <c r="P1173" s="113"/>
      <c r="Q1173" s="113"/>
      <c r="FL1173" s="56"/>
      <c r="FM1173" s="64" t="s">
        <v>451</v>
      </c>
      <c r="FN1173" s="56"/>
      <c r="FP1173" s="56"/>
    </row>
    <row r="1174" spans="1:234" s="7" customFormat="1" ht="16.8" hidden="1" x14ac:dyDescent="0.4">
      <c r="A1174" s="109"/>
      <c r="B1174" s="58" t="s">
        <v>157</v>
      </c>
      <c r="C1174" s="256" t="s">
        <v>452</v>
      </c>
      <c r="D1174" s="256"/>
      <c r="E1174" s="256"/>
      <c r="F1174" s="256"/>
      <c r="G1174" s="256"/>
      <c r="H1174" s="256"/>
      <c r="I1174" s="256"/>
      <c r="J1174" s="256"/>
      <c r="K1174" s="256"/>
      <c r="L1174" s="110">
        <v>17259.29</v>
      </c>
      <c r="M1174" s="111"/>
      <c r="N1174" s="112">
        <v>163963.26</v>
      </c>
      <c r="O1174" s="113"/>
      <c r="P1174" s="113"/>
      <c r="Q1174" s="113"/>
      <c r="FL1174" s="56"/>
      <c r="FM1174" s="64" t="s">
        <v>452</v>
      </c>
      <c r="FN1174" s="56"/>
      <c r="FP1174" s="56"/>
    </row>
    <row r="1175" spans="1:234" s="7" customFormat="1" ht="16.8" hidden="1" x14ac:dyDescent="0.4">
      <c r="A1175" s="109"/>
      <c r="B1175" s="58" t="s">
        <v>157</v>
      </c>
      <c r="C1175" s="256" t="s">
        <v>453</v>
      </c>
      <c r="D1175" s="256"/>
      <c r="E1175" s="256"/>
      <c r="F1175" s="256"/>
      <c r="G1175" s="256"/>
      <c r="H1175" s="256"/>
      <c r="I1175" s="256"/>
      <c r="J1175" s="256"/>
      <c r="K1175" s="256"/>
      <c r="L1175" s="110">
        <v>1135623.78</v>
      </c>
      <c r="M1175" s="111"/>
      <c r="N1175" s="112">
        <v>10788425.91</v>
      </c>
      <c r="O1175" s="113"/>
      <c r="P1175" s="113"/>
      <c r="Q1175" s="113"/>
      <c r="FL1175" s="56"/>
      <c r="FM1175" s="64" t="s">
        <v>453</v>
      </c>
      <c r="FN1175" s="56"/>
      <c r="FP1175" s="56"/>
    </row>
    <row r="1176" spans="1:234" s="7" customFormat="1" ht="16.8" hidden="1" x14ac:dyDescent="0.4">
      <c r="A1176" s="109"/>
      <c r="B1176" s="58" t="s">
        <v>157</v>
      </c>
      <c r="C1176" s="256" t="s">
        <v>454</v>
      </c>
      <c r="D1176" s="256"/>
      <c r="E1176" s="256"/>
      <c r="F1176" s="256"/>
      <c r="G1176" s="256"/>
      <c r="H1176" s="256"/>
      <c r="I1176" s="256"/>
      <c r="J1176" s="256"/>
      <c r="K1176" s="256"/>
      <c r="L1176" s="110">
        <v>378541.26</v>
      </c>
      <c r="M1176" s="111"/>
      <c r="N1176" s="112">
        <v>3596141.97</v>
      </c>
      <c r="O1176" s="113"/>
      <c r="P1176" s="113"/>
      <c r="Q1176" s="113"/>
      <c r="FL1176" s="56"/>
      <c r="FM1176" s="64" t="s">
        <v>454</v>
      </c>
      <c r="FN1176" s="56"/>
      <c r="FP1176" s="56"/>
    </row>
    <row r="1177" spans="1:234" s="7" customFormat="1" ht="16.8" hidden="1" x14ac:dyDescent="0.4">
      <c r="A1177" s="109"/>
      <c r="B1177" s="58" t="s">
        <v>157</v>
      </c>
      <c r="C1177" s="256" t="s">
        <v>455</v>
      </c>
      <c r="D1177" s="256"/>
      <c r="E1177" s="256"/>
      <c r="F1177" s="256"/>
      <c r="G1177" s="256"/>
      <c r="H1177" s="256"/>
      <c r="I1177" s="256"/>
      <c r="J1177" s="256"/>
      <c r="K1177" s="256"/>
      <c r="L1177" s="110">
        <v>883080.09</v>
      </c>
      <c r="M1177" s="111"/>
      <c r="N1177" s="112">
        <v>8389260.8599999994</v>
      </c>
      <c r="O1177" s="113"/>
      <c r="P1177" s="113"/>
      <c r="Q1177" s="113"/>
      <c r="FL1177" s="56"/>
      <c r="FM1177" s="64" t="s">
        <v>455</v>
      </c>
      <c r="FN1177" s="56"/>
      <c r="FP1177" s="56"/>
    </row>
    <row r="1178" spans="1:234" s="7" customFormat="1" ht="16.8" hidden="1" x14ac:dyDescent="0.4">
      <c r="A1178" s="109"/>
      <c r="B1178" s="58" t="s">
        <v>157</v>
      </c>
      <c r="C1178" s="256" t="s">
        <v>456</v>
      </c>
      <c r="D1178" s="256"/>
      <c r="E1178" s="256"/>
      <c r="F1178" s="256"/>
      <c r="G1178" s="256"/>
      <c r="H1178" s="256"/>
      <c r="I1178" s="256"/>
      <c r="J1178" s="256"/>
      <c r="K1178" s="256"/>
      <c r="L1178" s="110">
        <v>66013.2</v>
      </c>
      <c r="M1178" s="111"/>
      <c r="N1178" s="112">
        <v>627125.4</v>
      </c>
      <c r="O1178" s="113"/>
      <c r="P1178" s="113"/>
      <c r="Q1178" s="113"/>
      <c r="FL1178" s="56"/>
      <c r="FM1178" s="64" t="s">
        <v>456</v>
      </c>
      <c r="FN1178" s="56"/>
      <c r="FP1178" s="56"/>
    </row>
    <row r="1179" spans="1:234" s="7" customFormat="1" ht="16.8" hidden="1" x14ac:dyDescent="0.4">
      <c r="A1179" s="109"/>
      <c r="B1179" s="58" t="s">
        <v>157</v>
      </c>
      <c r="C1179" s="256" t="s">
        <v>457</v>
      </c>
      <c r="D1179" s="256"/>
      <c r="E1179" s="256"/>
      <c r="F1179" s="256"/>
      <c r="G1179" s="256"/>
      <c r="H1179" s="256"/>
      <c r="I1179" s="256"/>
      <c r="J1179" s="256"/>
      <c r="K1179" s="256"/>
      <c r="L1179" s="110">
        <v>998158.81</v>
      </c>
      <c r="M1179" s="111"/>
      <c r="N1179" s="112">
        <v>9482508.6999999993</v>
      </c>
      <c r="O1179" s="113"/>
      <c r="P1179" s="113"/>
      <c r="Q1179" s="113"/>
      <c r="FL1179" s="56"/>
      <c r="FM1179" s="64" t="s">
        <v>457</v>
      </c>
      <c r="FN1179" s="56"/>
      <c r="FP1179" s="56"/>
    </row>
    <row r="1180" spans="1:234" s="7" customFormat="1" ht="16.8" x14ac:dyDescent="0.4">
      <c r="A1180" s="109"/>
      <c r="B1180" s="58"/>
      <c r="C1180" s="256" t="s">
        <v>458</v>
      </c>
      <c r="D1180" s="256"/>
      <c r="E1180" s="256"/>
      <c r="F1180" s="256"/>
      <c r="G1180" s="256"/>
      <c r="H1180" s="256"/>
      <c r="I1180" s="256"/>
      <c r="J1180" s="256"/>
      <c r="K1180" s="256"/>
      <c r="L1180" s="110">
        <v>4311507.49</v>
      </c>
      <c r="M1180" s="111"/>
      <c r="N1180" s="112">
        <v>40959321.210000001</v>
      </c>
      <c r="O1180" s="113"/>
      <c r="P1180" s="113"/>
      <c r="Q1180" s="113"/>
      <c r="FL1180" s="56"/>
      <c r="FM1180" s="64" t="s">
        <v>458</v>
      </c>
      <c r="FN1180" s="56"/>
      <c r="FP1180" s="56"/>
    </row>
    <row r="1181" spans="1:234" s="7" customFormat="1" ht="1.5" customHeight="1" x14ac:dyDescent="0.3">
      <c r="B1181" s="97"/>
      <c r="C1181" s="56"/>
      <c r="D1181" s="56"/>
      <c r="E1181" s="56"/>
      <c r="F1181" s="56"/>
      <c r="G1181" s="56"/>
      <c r="H1181" s="56"/>
      <c r="I1181" s="56"/>
      <c r="J1181" s="56"/>
      <c r="K1181" s="56"/>
      <c r="L1181" s="118"/>
      <c r="M1181" s="121"/>
      <c r="N1181" s="122"/>
    </row>
    <row r="1182" spans="1:234" s="7" customFormat="1" ht="26.25" customHeight="1" x14ac:dyDescent="0.3">
      <c r="A1182" s="123"/>
      <c r="B1182" s="124"/>
      <c r="C1182" s="124"/>
      <c r="D1182" s="124"/>
      <c r="E1182" s="124"/>
      <c r="F1182" s="124"/>
      <c r="G1182" s="124"/>
      <c r="H1182" s="124"/>
      <c r="I1182" s="124"/>
      <c r="J1182" s="124"/>
      <c r="K1182" s="124"/>
      <c r="L1182" s="124"/>
      <c r="M1182" s="124"/>
      <c r="N1182" s="124"/>
    </row>
    <row r="1183" spans="1:234" s="30" customFormat="1" ht="14.4" x14ac:dyDescent="0.3">
      <c r="A1183" s="10"/>
      <c r="B1183" s="125" t="s">
        <v>459</v>
      </c>
      <c r="C1183" s="253"/>
      <c r="D1183" s="253"/>
      <c r="E1183" s="253"/>
      <c r="F1183" s="253"/>
      <c r="G1183" s="253"/>
      <c r="H1183" s="254"/>
      <c r="I1183" s="254"/>
      <c r="J1183" s="254"/>
      <c r="K1183" s="254"/>
      <c r="L1183" s="254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8"/>
      <c r="AP1183" s="18"/>
      <c r="AQ1183" s="18"/>
      <c r="AR1183" s="18"/>
      <c r="AS1183" s="18"/>
      <c r="AT1183" s="18"/>
      <c r="AU1183" s="13"/>
      <c r="AV1183" s="13"/>
      <c r="AW1183" s="13"/>
      <c r="AX1183" s="13"/>
      <c r="AY1183" s="13"/>
      <c r="AZ1183" s="13"/>
      <c r="BA1183" s="13"/>
      <c r="BB1183" s="13"/>
      <c r="BC1183" s="18"/>
      <c r="BD1183" s="18"/>
      <c r="BE1183" s="18"/>
      <c r="BF1183" s="18"/>
      <c r="BG1183" s="18"/>
      <c r="BH1183" s="18"/>
      <c r="BI1183" s="13"/>
      <c r="BJ1183" s="13"/>
      <c r="BK1183" s="13"/>
      <c r="BL1183" s="13"/>
      <c r="BM1183" s="13"/>
      <c r="BN1183" s="13"/>
      <c r="BO1183" s="13"/>
      <c r="BP1183" s="13"/>
      <c r="BQ1183" s="18"/>
      <c r="BR1183" s="18"/>
      <c r="BS1183" s="18"/>
      <c r="BT1183" s="18"/>
      <c r="BU1183" s="18"/>
      <c r="BV1183" s="18"/>
      <c r="BW1183" s="13"/>
      <c r="BX1183" s="13"/>
      <c r="BY1183" s="13"/>
      <c r="BZ1183" s="13"/>
      <c r="CA1183" s="13"/>
      <c r="CB1183" s="13"/>
      <c r="CC1183" s="13"/>
      <c r="CD1183" s="13"/>
      <c r="CE1183" s="18"/>
      <c r="CF1183" s="18"/>
      <c r="CG1183" s="18"/>
      <c r="CH1183" s="18"/>
      <c r="CI1183" s="18"/>
      <c r="CJ1183" s="18"/>
      <c r="CK1183" s="13"/>
      <c r="CL1183" s="13"/>
      <c r="CM1183" s="13"/>
      <c r="CN1183" s="13"/>
      <c r="CO1183" s="13"/>
      <c r="CP1183" s="13"/>
      <c r="CQ1183" s="13"/>
      <c r="CR1183" s="13"/>
      <c r="CS1183" s="18"/>
      <c r="CT1183" s="18"/>
      <c r="CU1183" s="18"/>
      <c r="CV1183" s="18"/>
      <c r="CW1183" s="18"/>
      <c r="CX1183" s="18"/>
      <c r="CY1183" s="13"/>
      <c r="CZ1183" s="13"/>
      <c r="DA1183" s="13"/>
      <c r="DB1183" s="13"/>
      <c r="DC1183" s="13"/>
      <c r="DD1183" s="13"/>
      <c r="DE1183" s="13"/>
      <c r="DF1183" s="13"/>
      <c r="DG1183" s="21"/>
      <c r="DH1183" s="21"/>
      <c r="DI1183" s="21"/>
      <c r="DJ1183" s="21"/>
      <c r="DK1183" s="21"/>
      <c r="DL1183" s="21"/>
      <c r="DM1183" s="21"/>
      <c r="DN1183" s="21"/>
      <c r="DO1183" s="21"/>
      <c r="DP1183" s="21"/>
      <c r="DQ1183" s="21"/>
      <c r="DR1183" s="21"/>
      <c r="DS1183" s="21"/>
      <c r="DT1183" s="21"/>
      <c r="DU1183" s="21"/>
      <c r="DV1183" s="21"/>
      <c r="DW1183" s="21"/>
      <c r="DX1183" s="21"/>
      <c r="DY1183" s="21"/>
      <c r="DZ1183" s="21"/>
      <c r="EA1183" s="21"/>
      <c r="EB1183" s="21"/>
      <c r="EC1183" s="21"/>
      <c r="ED1183" s="21"/>
      <c r="EE1183" s="21"/>
      <c r="EF1183" s="21"/>
      <c r="EG1183" s="21"/>
      <c r="EH1183" s="21"/>
      <c r="EI1183" s="21"/>
      <c r="EJ1183" s="21"/>
      <c r="EK1183" s="21"/>
      <c r="EL1183" s="21"/>
      <c r="EM1183" s="21"/>
      <c r="EN1183" s="21"/>
      <c r="EO1183" s="21"/>
      <c r="EP1183" s="21"/>
      <c r="EQ1183" s="21"/>
      <c r="ER1183" s="21"/>
      <c r="ES1183" s="21"/>
      <c r="ET1183" s="21"/>
      <c r="EU1183" s="21"/>
      <c r="EV1183" s="21"/>
      <c r="EW1183" s="17"/>
      <c r="EX1183" s="17"/>
      <c r="EY1183" s="17"/>
      <c r="EZ1183" s="126"/>
      <c r="FA1183" s="18"/>
      <c r="FB1183" s="18"/>
      <c r="FC1183" s="18"/>
      <c r="FD1183" s="18"/>
      <c r="FE1183" s="18"/>
      <c r="FF1183" s="18"/>
      <c r="FG1183" s="18"/>
      <c r="FH1183" s="18"/>
      <c r="FI1183" s="18"/>
      <c r="FJ1183" s="126"/>
      <c r="FK1183" s="18"/>
      <c r="FL1183" s="18"/>
      <c r="FM1183" s="18"/>
      <c r="FN1183" s="18"/>
      <c r="FO1183" s="18"/>
      <c r="FP1183" s="18"/>
      <c r="FQ1183" s="127" t="s">
        <v>0</v>
      </c>
      <c r="FR1183" s="127" t="s">
        <v>0</v>
      </c>
      <c r="FS1183" s="127" t="s">
        <v>0</v>
      </c>
      <c r="FT1183" s="127" t="s">
        <v>0</v>
      </c>
      <c r="FU1183" s="127" t="s">
        <v>0</v>
      </c>
      <c r="FV1183" s="128" t="s">
        <v>0</v>
      </c>
      <c r="FW1183" s="128" t="s">
        <v>0</v>
      </c>
      <c r="FX1183" s="128" t="s">
        <v>0</v>
      </c>
      <c r="FY1183" s="128" t="s">
        <v>0</v>
      </c>
      <c r="FZ1183" s="128" t="s">
        <v>0</v>
      </c>
      <c r="GA1183" s="127"/>
      <c r="GB1183" s="127"/>
      <c r="GC1183" s="127"/>
      <c r="GD1183" s="127"/>
      <c r="GE1183" s="127"/>
      <c r="GF1183" s="128"/>
      <c r="GG1183" s="128"/>
      <c r="GH1183" s="128"/>
      <c r="GI1183" s="128"/>
      <c r="GJ1183" s="128"/>
      <c r="GK1183" s="18"/>
      <c r="GL1183" s="18"/>
      <c r="GM1183" s="18"/>
      <c r="GN1183" s="18"/>
      <c r="GO1183" s="18"/>
      <c r="GP1183" s="18"/>
      <c r="GQ1183" s="18"/>
      <c r="GR1183" s="18"/>
      <c r="GS1183" s="18"/>
      <c r="GT1183" s="18"/>
      <c r="GU1183" s="18"/>
      <c r="GV1183" s="18"/>
      <c r="GW1183" s="18"/>
      <c r="GX1183" s="18"/>
      <c r="GY1183" s="18"/>
      <c r="GZ1183" s="18"/>
      <c r="HA1183" s="18"/>
      <c r="HB1183" s="18"/>
      <c r="HC1183" s="18"/>
      <c r="HD1183" s="18"/>
      <c r="HE1183" s="18"/>
      <c r="HF1183" s="18"/>
      <c r="HG1183" s="18"/>
      <c r="HH1183" s="18"/>
      <c r="HI1183" s="18"/>
      <c r="HJ1183" s="18"/>
      <c r="HK1183" s="18"/>
      <c r="HL1183" s="18"/>
      <c r="HM1183" s="18"/>
      <c r="HN1183" s="18"/>
      <c r="HO1183" s="18"/>
      <c r="HP1183" s="18"/>
      <c r="HQ1183" s="18"/>
      <c r="HR1183" s="18"/>
      <c r="HS1183" s="18"/>
      <c r="HT1183" s="18"/>
      <c r="HU1183" s="18"/>
      <c r="HV1183" s="18"/>
      <c r="HW1183" s="18"/>
      <c r="HX1183" s="18"/>
      <c r="HY1183" s="18"/>
      <c r="HZ1183" s="18"/>
    </row>
    <row r="1184" spans="1:234" s="129" customFormat="1" ht="16.5" customHeight="1" x14ac:dyDescent="0.3">
      <c r="A1184" s="12"/>
      <c r="B1184" s="125"/>
      <c r="C1184" s="255" t="s">
        <v>460</v>
      </c>
      <c r="D1184" s="255"/>
      <c r="E1184" s="255"/>
      <c r="F1184" s="255"/>
      <c r="G1184" s="255"/>
      <c r="H1184" s="255"/>
      <c r="I1184" s="255"/>
      <c r="J1184" s="255"/>
      <c r="K1184" s="255"/>
      <c r="L1184" s="255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/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  <c r="BY1184" s="18"/>
      <c r="BZ1184" s="18"/>
      <c r="CA1184" s="18"/>
      <c r="CB1184" s="18"/>
      <c r="CC1184" s="18"/>
      <c r="CD1184" s="18"/>
      <c r="CE1184" s="18"/>
      <c r="CF1184" s="18"/>
      <c r="CG1184" s="18"/>
      <c r="CH1184" s="18"/>
      <c r="CI1184" s="18"/>
      <c r="CJ1184" s="18"/>
      <c r="CK1184" s="18"/>
      <c r="CL1184" s="18"/>
      <c r="CM1184" s="18"/>
      <c r="CN1184" s="18"/>
      <c r="CO1184" s="18"/>
      <c r="CP1184" s="18"/>
      <c r="CQ1184" s="18"/>
      <c r="CR1184" s="18"/>
      <c r="CS1184" s="18"/>
      <c r="CT1184" s="18"/>
      <c r="CU1184" s="18"/>
      <c r="CV1184" s="18"/>
      <c r="CW1184" s="18"/>
      <c r="CX1184" s="18"/>
      <c r="CY1184" s="18"/>
      <c r="CZ1184" s="18"/>
      <c r="DA1184" s="18"/>
      <c r="DB1184" s="18"/>
      <c r="DC1184" s="18"/>
      <c r="DD1184" s="18"/>
      <c r="DE1184" s="18"/>
      <c r="DF1184" s="18"/>
      <c r="DG1184" s="130"/>
      <c r="DH1184" s="130"/>
      <c r="DI1184" s="130"/>
      <c r="DJ1184" s="130"/>
      <c r="DK1184" s="130"/>
      <c r="DL1184" s="130"/>
      <c r="DM1184" s="130"/>
      <c r="DN1184" s="130"/>
      <c r="DO1184" s="130"/>
      <c r="DP1184" s="130"/>
      <c r="DQ1184" s="130"/>
      <c r="DR1184" s="130"/>
      <c r="DS1184" s="130"/>
      <c r="DT1184" s="130"/>
      <c r="DU1184" s="130"/>
      <c r="DV1184" s="130"/>
      <c r="DW1184" s="130"/>
      <c r="DX1184" s="130"/>
      <c r="DY1184" s="130"/>
      <c r="DZ1184" s="130"/>
      <c r="EA1184" s="130"/>
      <c r="EB1184" s="130"/>
      <c r="EC1184" s="130"/>
      <c r="ED1184" s="130"/>
      <c r="EE1184" s="130"/>
      <c r="EF1184" s="130"/>
      <c r="EG1184" s="130"/>
      <c r="EH1184" s="130"/>
      <c r="EI1184" s="130"/>
      <c r="EJ1184" s="130"/>
      <c r="EK1184" s="130"/>
      <c r="EL1184" s="130"/>
      <c r="EM1184" s="130"/>
      <c r="EN1184" s="130"/>
      <c r="EO1184" s="130"/>
      <c r="EP1184" s="130"/>
      <c r="EQ1184" s="130"/>
      <c r="ER1184" s="130"/>
      <c r="ES1184" s="130"/>
      <c r="ET1184" s="130"/>
      <c r="EU1184" s="130"/>
      <c r="EV1184" s="130"/>
      <c r="EW1184" s="127"/>
      <c r="EX1184" s="127"/>
      <c r="EY1184" s="127"/>
      <c r="EZ1184" s="126"/>
      <c r="FA1184" s="18"/>
      <c r="FB1184" s="18"/>
      <c r="FC1184" s="18"/>
      <c r="FD1184" s="18"/>
      <c r="FE1184" s="18"/>
      <c r="FF1184" s="18"/>
      <c r="FG1184" s="18"/>
      <c r="FH1184" s="18"/>
      <c r="FI1184" s="18"/>
      <c r="FJ1184" s="126"/>
      <c r="FK1184" s="18"/>
      <c r="FL1184" s="18"/>
      <c r="FM1184" s="18"/>
      <c r="FN1184" s="18"/>
      <c r="FO1184" s="18"/>
      <c r="FP1184" s="18"/>
      <c r="FQ1184" s="127"/>
      <c r="FR1184" s="127"/>
      <c r="FS1184" s="127"/>
      <c r="FT1184" s="127"/>
      <c r="FU1184" s="127"/>
      <c r="FV1184" s="128"/>
      <c r="FW1184" s="128"/>
      <c r="FX1184" s="128"/>
      <c r="FY1184" s="128"/>
      <c r="FZ1184" s="128"/>
      <c r="GA1184" s="127"/>
      <c r="GB1184" s="127"/>
      <c r="GC1184" s="127"/>
      <c r="GD1184" s="127"/>
      <c r="GE1184" s="127"/>
      <c r="GF1184" s="128"/>
      <c r="GG1184" s="128"/>
      <c r="GH1184" s="128"/>
      <c r="GI1184" s="128"/>
      <c r="GJ1184" s="128"/>
      <c r="GK1184" s="18"/>
      <c r="GL1184" s="18"/>
      <c r="GM1184" s="18"/>
      <c r="GN1184" s="18"/>
      <c r="GO1184" s="18"/>
      <c r="GP1184" s="18"/>
      <c r="GQ1184" s="18"/>
      <c r="GR1184" s="18"/>
      <c r="GS1184" s="18"/>
      <c r="GT1184" s="18"/>
      <c r="GU1184" s="18"/>
      <c r="GV1184" s="18"/>
      <c r="GW1184" s="18"/>
      <c r="GX1184" s="18"/>
      <c r="GY1184" s="18"/>
      <c r="GZ1184" s="18"/>
      <c r="HA1184" s="18"/>
      <c r="HB1184" s="18"/>
      <c r="HC1184" s="18"/>
      <c r="HD1184" s="18"/>
      <c r="HE1184" s="18"/>
      <c r="HF1184" s="18"/>
      <c r="HG1184" s="18"/>
      <c r="HH1184" s="18"/>
      <c r="HI1184" s="18"/>
      <c r="HJ1184" s="18"/>
      <c r="HK1184" s="18"/>
      <c r="HL1184" s="18"/>
      <c r="HM1184" s="18"/>
      <c r="HN1184" s="18"/>
      <c r="HO1184" s="18"/>
      <c r="HP1184" s="18"/>
      <c r="HQ1184" s="18"/>
      <c r="HR1184" s="18"/>
      <c r="HS1184" s="18"/>
      <c r="HT1184" s="18"/>
      <c r="HU1184" s="18"/>
      <c r="HV1184" s="18"/>
      <c r="HW1184" s="18"/>
      <c r="HX1184" s="18"/>
      <c r="HY1184" s="18"/>
      <c r="HZ1184" s="18"/>
    </row>
    <row r="1185" spans="1:234" s="30" customFormat="1" ht="14.4" x14ac:dyDescent="0.3">
      <c r="A1185" s="10"/>
      <c r="B1185" s="125" t="s">
        <v>461</v>
      </c>
      <c r="C1185" s="253"/>
      <c r="D1185" s="253"/>
      <c r="E1185" s="253"/>
      <c r="F1185" s="253"/>
      <c r="G1185" s="253"/>
      <c r="H1185" s="254"/>
      <c r="I1185" s="254"/>
      <c r="J1185" s="254"/>
      <c r="K1185" s="254"/>
      <c r="L1185" s="254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8"/>
      <c r="AP1185" s="18"/>
      <c r="AQ1185" s="18"/>
      <c r="AR1185" s="18"/>
      <c r="AS1185" s="18"/>
      <c r="AT1185" s="18"/>
      <c r="AU1185" s="13"/>
      <c r="AV1185" s="13"/>
      <c r="AW1185" s="13"/>
      <c r="AX1185" s="13"/>
      <c r="AY1185" s="13"/>
      <c r="AZ1185" s="13"/>
      <c r="BA1185" s="13"/>
      <c r="BB1185" s="13"/>
      <c r="BC1185" s="18"/>
      <c r="BD1185" s="18"/>
      <c r="BE1185" s="18"/>
      <c r="BF1185" s="18"/>
      <c r="BG1185" s="18"/>
      <c r="BH1185" s="18"/>
      <c r="BI1185" s="13"/>
      <c r="BJ1185" s="13"/>
      <c r="BK1185" s="13"/>
      <c r="BL1185" s="13"/>
      <c r="BM1185" s="13"/>
      <c r="BN1185" s="13"/>
      <c r="BO1185" s="13"/>
      <c r="BP1185" s="13"/>
      <c r="BQ1185" s="18"/>
      <c r="BR1185" s="18"/>
      <c r="BS1185" s="18"/>
      <c r="BT1185" s="18"/>
      <c r="BU1185" s="18"/>
      <c r="BV1185" s="18"/>
      <c r="BW1185" s="13"/>
      <c r="BX1185" s="13"/>
      <c r="BY1185" s="13"/>
      <c r="BZ1185" s="13"/>
      <c r="CA1185" s="13"/>
      <c r="CB1185" s="13"/>
      <c r="CC1185" s="13"/>
      <c r="CD1185" s="13"/>
      <c r="CE1185" s="18"/>
      <c r="CF1185" s="18"/>
      <c r="CG1185" s="18"/>
      <c r="CH1185" s="18"/>
      <c r="CI1185" s="18"/>
      <c r="CJ1185" s="18"/>
      <c r="CK1185" s="13"/>
      <c r="CL1185" s="13"/>
      <c r="CM1185" s="13"/>
      <c r="CN1185" s="13"/>
      <c r="CO1185" s="13"/>
      <c r="CP1185" s="13"/>
      <c r="CQ1185" s="13"/>
      <c r="CR1185" s="13"/>
      <c r="CS1185" s="18"/>
      <c r="CT1185" s="18"/>
      <c r="CU1185" s="18"/>
      <c r="CV1185" s="18"/>
      <c r="CW1185" s="18"/>
      <c r="CX1185" s="18"/>
      <c r="CY1185" s="13"/>
      <c r="CZ1185" s="13"/>
      <c r="DA1185" s="13"/>
      <c r="DB1185" s="13"/>
      <c r="DC1185" s="13"/>
      <c r="DD1185" s="13"/>
      <c r="DE1185" s="13"/>
      <c r="DF1185" s="13"/>
      <c r="DG1185" s="21"/>
      <c r="DH1185" s="21"/>
      <c r="DI1185" s="21"/>
      <c r="DJ1185" s="21"/>
      <c r="DK1185" s="21"/>
      <c r="DL1185" s="21"/>
      <c r="DM1185" s="21"/>
      <c r="DN1185" s="21"/>
      <c r="DO1185" s="21"/>
      <c r="DP1185" s="21"/>
      <c r="DQ1185" s="21"/>
      <c r="DR1185" s="21"/>
      <c r="DS1185" s="21"/>
      <c r="DT1185" s="21"/>
      <c r="DU1185" s="21"/>
      <c r="DV1185" s="21"/>
      <c r="DW1185" s="21"/>
      <c r="DX1185" s="21"/>
      <c r="DY1185" s="21"/>
      <c r="DZ1185" s="21"/>
      <c r="EA1185" s="21"/>
      <c r="EB1185" s="21"/>
      <c r="EC1185" s="21"/>
      <c r="ED1185" s="21"/>
      <c r="EE1185" s="21"/>
      <c r="EF1185" s="21"/>
      <c r="EG1185" s="21"/>
      <c r="EH1185" s="21"/>
      <c r="EI1185" s="21"/>
      <c r="EJ1185" s="21"/>
      <c r="EK1185" s="21"/>
      <c r="EL1185" s="21"/>
      <c r="EM1185" s="21"/>
      <c r="EN1185" s="21"/>
      <c r="EO1185" s="21"/>
      <c r="EP1185" s="21"/>
      <c r="EQ1185" s="21"/>
      <c r="ER1185" s="21"/>
      <c r="ES1185" s="21"/>
      <c r="ET1185" s="21"/>
      <c r="EU1185" s="21"/>
      <c r="EV1185" s="21"/>
      <c r="EW1185" s="17"/>
      <c r="EX1185" s="17"/>
      <c r="EY1185" s="17"/>
      <c r="EZ1185" s="126"/>
      <c r="FA1185" s="18"/>
      <c r="FB1185" s="18"/>
      <c r="FC1185" s="18"/>
      <c r="FD1185" s="18"/>
      <c r="FE1185" s="18"/>
      <c r="FF1185" s="18"/>
      <c r="FG1185" s="18"/>
      <c r="FH1185" s="18"/>
      <c r="FI1185" s="18"/>
      <c r="FJ1185" s="126"/>
      <c r="FK1185" s="18"/>
      <c r="FL1185" s="18"/>
      <c r="FM1185" s="18"/>
      <c r="FN1185" s="18"/>
      <c r="FO1185" s="18"/>
      <c r="FP1185" s="18"/>
      <c r="FQ1185" s="127"/>
      <c r="FR1185" s="127"/>
      <c r="FS1185" s="127"/>
      <c r="FT1185" s="127"/>
      <c r="FU1185" s="127"/>
      <c r="FV1185" s="128"/>
      <c r="FW1185" s="128"/>
      <c r="FX1185" s="128"/>
      <c r="FY1185" s="128"/>
      <c r="FZ1185" s="128"/>
      <c r="GA1185" s="127" t="s">
        <v>0</v>
      </c>
      <c r="GB1185" s="127" t="s">
        <v>0</v>
      </c>
      <c r="GC1185" s="127" t="s">
        <v>0</v>
      </c>
      <c r="GD1185" s="127" t="s">
        <v>0</v>
      </c>
      <c r="GE1185" s="127" t="s">
        <v>0</v>
      </c>
      <c r="GF1185" s="128" t="s">
        <v>0</v>
      </c>
      <c r="GG1185" s="128" t="s">
        <v>0</v>
      </c>
      <c r="GH1185" s="128" t="s">
        <v>0</v>
      </c>
      <c r="GI1185" s="128" t="s">
        <v>0</v>
      </c>
      <c r="GJ1185" s="128" t="s">
        <v>0</v>
      </c>
      <c r="GK1185" s="18"/>
      <c r="GL1185" s="18"/>
      <c r="GM1185" s="18"/>
      <c r="GN1185" s="18"/>
      <c r="GO1185" s="18"/>
      <c r="GP1185" s="18"/>
      <c r="GQ1185" s="18"/>
      <c r="GR1185" s="18"/>
      <c r="GS1185" s="18"/>
      <c r="GT1185" s="18"/>
      <c r="GU1185" s="18"/>
      <c r="GV1185" s="18"/>
      <c r="GW1185" s="18"/>
      <c r="GX1185" s="18"/>
      <c r="GY1185" s="18"/>
      <c r="GZ1185" s="18"/>
      <c r="HA1185" s="18"/>
      <c r="HB1185" s="18"/>
      <c r="HC1185" s="18"/>
      <c r="HD1185" s="18"/>
      <c r="HE1185" s="18"/>
      <c r="HF1185" s="18"/>
      <c r="HG1185" s="18"/>
      <c r="HH1185" s="18"/>
      <c r="HI1185" s="18"/>
      <c r="HJ1185" s="18"/>
      <c r="HK1185" s="18"/>
      <c r="HL1185" s="18"/>
      <c r="HM1185" s="18"/>
      <c r="HN1185" s="18"/>
      <c r="HO1185" s="18"/>
      <c r="HP1185" s="18"/>
      <c r="HQ1185" s="18"/>
      <c r="HR1185" s="18"/>
      <c r="HS1185" s="18"/>
      <c r="HT1185" s="18"/>
      <c r="HU1185" s="18"/>
      <c r="HV1185" s="18"/>
      <c r="HW1185" s="18"/>
      <c r="HX1185" s="18"/>
      <c r="HY1185" s="18"/>
      <c r="HZ1185" s="18"/>
    </row>
    <row r="1186" spans="1:234" s="129" customFormat="1" ht="16.5" customHeight="1" x14ac:dyDescent="0.3">
      <c r="A1186" s="12"/>
      <c r="C1186" s="255" t="s">
        <v>460</v>
      </c>
      <c r="D1186" s="255"/>
      <c r="E1186" s="255"/>
      <c r="F1186" s="255"/>
      <c r="G1186" s="255"/>
      <c r="H1186" s="255"/>
      <c r="I1186" s="255"/>
      <c r="J1186" s="255"/>
      <c r="K1186" s="255"/>
      <c r="L1186" s="255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  <c r="BY1186" s="18"/>
      <c r="BZ1186" s="18"/>
      <c r="CA1186" s="18"/>
      <c r="CB1186" s="18"/>
      <c r="CC1186" s="18"/>
      <c r="CD1186" s="18"/>
      <c r="CE1186" s="18"/>
      <c r="CF1186" s="18"/>
      <c r="CG1186" s="18"/>
      <c r="CH1186" s="18"/>
      <c r="CI1186" s="18"/>
      <c r="CJ1186" s="18"/>
      <c r="CK1186" s="18"/>
      <c r="CL1186" s="18"/>
      <c r="CM1186" s="18"/>
      <c r="CN1186" s="18"/>
      <c r="CO1186" s="18"/>
      <c r="CP1186" s="18"/>
      <c r="CQ1186" s="18"/>
      <c r="CR1186" s="18"/>
      <c r="CS1186" s="18"/>
      <c r="CT1186" s="18"/>
      <c r="CU1186" s="18"/>
      <c r="CV1186" s="18"/>
      <c r="CW1186" s="18"/>
      <c r="CX1186" s="18"/>
      <c r="CY1186" s="18"/>
      <c r="CZ1186" s="18"/>
      <c r="DA1186" s="18"/>
      <c r="DB1186" s="18"/>
      <c r="DC1186" s="18"/>
      <c r="DD1186" s="18"/>
      <c r="DE1186" s="18"/>
      <c r="DF1186" s="18"/>
      <c r="DG1186" s="130"/>
      <c r="DH1186" s="130"/>
      <c r="DI1186" s="130"/>
      <c r="DJ1186" s="130"/>
      <c r="DK1186" s="130"/>
      <c r="DL1186" s="130"/>
      <c r="DM1186" s="130"/>
      <c r="DN1186" s="130"/>
      <c r="DO1186" s="130"/>
      <c r="DP1186" s="130"/>
      <c r="DQ1186" s="130"/>
      <c r="DR1186" s="130"/>
      <c r="DS1186" s="130"/>
      <c r="DT1186" s="130"/>
      <c r="DU1186" s="130"/>
      <c r="DV1186" s="130"/>
      <c r="DW1186" s="130"/>
      <c r="DX1186" s="130"/>
      <c r="DY1186" s="130"/>
      <c r="DZ1186" s="130"/>
      <c r="EA1186" s="130"/>
      <c r="EB1186" s="130"/>
      <c r="EC1186" s="130"/>
      <c r="ED1186" s="130"/>
      <c r="EE1186" s="130"/>
      <c r="EF1186" s="130"/>
      <c r="EG1186" s="130"/>
      <c r="EH1186" s="130"/>
      <c r="EI1186" s="130"/>
      <c r="EJ1186" s="130"/>
      <c r="EK1186" s="130"/>
      <c r="EL1186" s="130"/>
      <c r="EM1186" s="130"/>
      <c r="EN1186" s="130"/>
      <c r="EO1186" s="130"/>
      <c r="EP1186" s="130"/>
      <c r="EQ1186" s="130"/>
      <c r="ER1186" s="130"/>
      <c r="ES1186" s="130"/>
      <c r="ET1186" s="130"/>
      <c r="EU1186" s="130"/>
      <c r="EV1186" s="130"/>
      <c r="EW1186" s="127"/>
      <c r="EX1186" s="127"/>
      <c r="EY1186" s="127"/>
      <c r="EZ1186" s="126"/>
      <c r="FA1186" s="18"/>
      <c r="FB1186" s="18"/>
      <c r="FC1186" s="18"/>
      <c r="FD1186" s="18"/>
      <c r="FE1186" s="18"/>
      <c r="FF1186" s="18"/>
      <c r="FG1186" s="18"/>
      <c r="FH1186" s="18"/>
      <c r="FI1186" s="18"/>
      <c r="FJ1186" s="126"/>
      <c r="FK1186" s="18"/>
      <c r="FL1186" s="18"/>
      <c r="FM1186" s="18"/>
      <c r="FN1186" s="18"/>
      <c r="FO1186" s="18"/>
      <c r="FP1186" s="18"/>
      <c r="FQ1186" s="127"/>
      <c r="FR1186" s="127"/>
      <c r="FS1186" s="127"/>
      <c r="FT1186" s="127"/>
      <c r="FU1186" s="127"/>
      <c r="FV1186" s="128"/>
      <c r="FW1186" s="128"/>
      <c r="FX1186" s="128"/>
      <c r="FY1186" s="128"/>
      <c r="FZ1186" s="128"/>
      <c r="GA1186" s="127"/>
      <c r="GB1186" s="127"/>
      <c r="GC1186" s="127"/>
      <c r="GD1186" s="127"/>
      <c r="GE1186" s="127"/>
      <c r="GF1186" s="128"/>
      <c r="GG1186" s="128"/>
      <c r="GH1186" s="128"/>
      <c r="GI1186" s="128"/>
      <c r="GJ1186" s="128"/>
      <c r="GK1186" s="18"/>
      <c r="GL1186" s="18"/>
      <c r="GM1186" s="18"/>
      <c r="GN1186" s="18"/>
      <c r="GO1186" s="18"/>
      <c r="GP1186" s="18"/>
      <c r="GQ1186" s="18"/>
      <c r="GR1186" s="18"/>
      <c r="GS1186" s="18"/>
      <c r="GT1186" s="18"/>
      <c r="GU1186" s="18"/>
      <c r="GV1186" s="18"/>
      <c r="GW1186" s="18"/>
      <c r="GX1186" s="18"/>
      <c r="GY1186" s="18"/>
      <c r="GZ1186" s="18"/>
      <c r="HA1186" s="18"/>
      <c r="HB1186" s="18"/>
      <c r="HC1186" s="18"/>
      <c r="HD1186" s="18"/>
      <c r="HE1186" s="18"/>
      <c r="HF1186" s="18"/>
      <c r="HG1186" s="18"/>
      <c r="HH1186" s="18"/>
      <c r="HI1186" s="18"/>
      <c r="HJ1186" s="18"/>
      <c r="HK1186" s="18"/>
      <c r="HL1186" s="18"/>
      <c r="HM1186" s="18"/>
      <c r="HN1186" s="18"/>
      <c r="HO1186" s="18"/>
      <c r="HP1186" s="18"/>
      <c r="HQ1186" s="18"/>
      <c r="HR1186" s="18"/>
      <c r="HS1186" s="18"/>
      <c r="HT1186" s="18"/>
      <c r="HU1186" s="18"/>
      <c r="HV1186" s="18"/>
      <c r="HW1186" s="18"/>
      <c r="HX1186" s="18"/>
      <c r="HY1186" s="18"/>
      <c r="HZ1186" s="18"/>
    </row>
    <row r="1187" spans="1:234" s="7" customFormat="1" ht="27.75" customHeight="1" x14ac:dyDescent="0.3"/>
    <row r="1188" spans="1:234" s="30" customFormat="1" ht="20.25" customHeight="1" x14ac:dyDescent="0.3">
      <c r="A1188" s="88"/>
      <c r="B1188" s="88"/>
      <c r="C1188" s="88"/>
      <c r="D1188" s="88"/>
      <c r="E1188" s="88"/>
      <c r="F1188" s="88"/>
      <c r="G1188" s="88"/>
      <c r="H1188" s="88"/>
      <c r="I1188" s="88"/>
      <c r="J1188" s="88"/>
      <c r="K1188" s="88"/>
      <c r="L1188" s="88"/>
      <c r="M1188" s="88"/>
      <c r="N1188" s="88"/>
      <c r="O1188" s="105"/>
      <c r="P1188" s="105"/>
      <c r="Q1188" s="7"/>
      <c r="R1188" s="7"/>
      <c r="S1188" s="7"/>
      <c r="T1188" s="7"/>
      <c r="U1188" s="7"/>
      <c r="V1188" s="7"/>
      <c r="W1188" s="7"/>
      <c r="X1188" s="7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8"/>
      <c r="AP1188" s="18"/>
      <c r="AQ1188" s="18"/>
      <c r="AR1188" s="18"/>
      <c r="AS1188" s="18"/>
      <c r="AT1188" s="18"/>
      <c r="AU1188" s="13"/>
      <c r="AV1188" s="13"/>
      <c r="AW1188" s="13"/>
      <c r="AX1188" s="13"/>
      <c r="AY1188" s="13"/>
      <c r="AZ1188" s="13"/>
      <c r="BA1188" s="13"/>
      <c r="BB1188" s="13"/>
      <c r="BC1188" s="18"/>
      <c r="BD1188" s="18"/>
      <c r="BE1188" s="18"/>
      <c r="BF1188" s="18"/>
      <c r="BG1188" s="18"/>
      <c r="BH1188" s="18"/>
      <c r="BI1188" s="13"/>
      <c r="BJ1188" s="13"/>
      <c r="BK1188" s="13"/>
      <c r="BL1188" s="13"/>
      <c r="BM1188" s="13"/>
      <c r="BN1188" s="13"/>
      <c r="BO1188" s="13"/>
      <c r="BP1188" s="13"/>
      <c r="BQ1188" s="18"/>
      <c r="BR1188" s="18"/>
      <c r="BS1188" s="18"/>
      <c r="BT1188" s="18"/>
      <c r="BU1188" s="18"/>
      <c r="BV1188" s="18"/>
      <c r="BW1188" s="13"/>
      <c r="BX1188" s="13"/>
      <c r="BY1188" s="13"/>
      <c r="BZ1188" s="13"/>
      <c r="CA1188" s="13"/>
      <c r="CB1188" s="13"/>
      <c r="CC1188" s="13"/>
      <c r="CD1188" s="13"/>
      <c r="CE1188" s="18"/>
      <c r="CF1188" s="18"/>
      <c r="CG1188" s="18"/>
      <c r="CH1188" s="18"/>
      <c r="CI1188" s="18"/>
      <c r="CJ1188" s="18"/>
      <c r="CK1188" s="13"/>
      <c r="CL1188" s="13"/>
      <c r="CM1188" s="13"/>
      <c r="CN1188" s="13"/>
      <c r="CO1188" s="13"/>
      <c r="CP1188" s="13"/>
      <c r="CQ1188" s="13"/>
      <c r="CR1188" s="13"/>
      <c r="CS1188" s="18"/>
      <c r="CT1188" s="18"/>
      <c r="CU1188" s="18"/>
      <c r="CV1188" s="18"/>
      <c r="CW1188" s="18"/>
      <c r="CX1188" s="18"/>
      <c r="CY1188" s="13"/>
      <c r="CZ1188" s="13"/>
      <c r="DA1188" s="13"/>
      <c r="DB1188" s="13"/>
      <c r="DC1188" s="13"/>
      <c r="DD1188" s="13"/>
      <c r="DE1188" s="13"/>
      <c r="DF1188" s="13"/>
      <c r="DG1188" s="21"/>
      <c r="DH1188" s="21"/>
      <c r="DI1188" s="21"/>
      <c r="DJ1188" s="21"/>
      <c r="DK1188" s="21"/>
      <c r="DL1188" s="21"/>
      <c r="DM1188" s="21"/>
      <c r="DN1188" s="21"/>
      <c r="DO1188" s="21"/>
      <c r="DP1188" s="21"/>
      <c r="DQ1188" s="21"/>
      <c r="DR1188" s="21"/>
      <c r="DS1188" s="21"/>
      <c r="DT1188" s="21"/>
      <c r="DU1188" s="21"/>
      <c r="DV1188" s="21"/>
      <c r="DW1188" s="21"/>
      <c r="DX1188" s="21"/>
      <c r="DY1188" s="21"/>
      <c r="DZ1188" s="21"/>
      <c r="EA1188" s="21"/>
      <c r="EB1188" s="21"/>
      <c r="EC1188" s="21"/>
      <c r="ED1188" s="21"/>
      <c r="EE1188" s="21"/>
      <c r="EF1188" s="21"/>
      <c r="EG1188" s="21"/>
      <c r="EH1188" s="21"/>
      <c r="EI1188" s="21"/>
      <c r="EJ1188" s="21"/>
      <c r="EK1188" s="21"/>
      <c r="EL1188" s="21"/>
      <c r="EM1188" s="21"/>
      <c r="EN1188" s="21"/>
      <c r="EO1188" s="21"/>
      <c r="EP1188" s="21"/>
      <c r="EQ1188" s="21"/>
      <c r="ER1188" s="21"/>
      <c r="ES1188" s="21"/>
      <c r="ET1188" s="21"/>
      <c r="EU1188" s="21"/>
      <c r="EV1188" s="21"/>
      <c r="EW1188" s="17"/>
      <c r="EX1188" s="17"/>
      <c r="EY1188" s="17"/>
      <c r="EZ1188" s="126"/>
      <c r="FA1188" s="18"/>
      <c r="FB1188" s="18"/>
      <c r="FC1188" s="18"/>
      <c r="FD1188" s="18"/>
      <c r="FE1188" s="18"/>
      <c r="FF1188" s="18"/>
      <c r="FG1188" s="18"/>
      <c r="FH1188" s="18"/>
      <c r="FI1188" s="18"/>
      <c r="FJ1188" s="126"/>
      <c r="FK1188" s="18"/>
      <c r="FL1188" s="18"/>
      <c r="FM1188" s="18"/>
      <c r="FN1188" s="18"/>
      <c r="FO1188" s="18"/>
      <c r="FP1188" s="18"/>
      <c r="FQ1188" s="127"/>
      <c r="FR1188" s="127"/>
      <c r="FS1188" s="127"/>
      <c r="FT1188" s="127"/>
      <c r="FU1188" s="127"/>
      <c r="FV1188" s="128"/>
      <c r="FW1188" s="128"/>
      <c r="FX1188" s="128"/>
      <c r="FY1188" s="128"/>
      <c r="FZ1188" s="128"/>
      <c r="GA1188" s="127"/>
      <c r="GB1188" s="127"/>
      <c r="GC1188" s="127"/>
      <c r="GD1188" s="127"/>
      <c r="GE1188" s="127"/>
      <c r="GF1188" s="128"/>
      <c r="GG1188" s="128"/>
      <c r="GH1188" s="128"/>
      <c r="GI1188" s="128"/>
      <c r="GJ1188" s="128"/>
      <c r="GK1188" s="18"/>
      <c r="GL1188" s="18"/>
      <c r="GM1188" s="18"/>
      <c r="GN1188" s="18"/>
      <c r="GO1188" s="18"/>
      <c r="GP1188" s="18"/>
      <c r="GQ1188" s="18"/>
      <c r="GR1188" s="18"/>
      <c r="GS1188" s="18"/>
      <c r="GT1188" s="18"/>
      <c r="GU1188" s="18"/>
      <c r="GV1188" s="18"/>
      <c r="GW1188" s="18"/>
      <c r="GX1188" s="18"/>
      <c r="GY1188" s="18"/>
      <c r="GZ1188" s="18"/>
      <c r="HA1188" s="18"/>
      <c r="HB1188" s="18"/>
      <c r="HC1188" s="18"/>
      <c r="HD1188" s="18"/>
      <c r="HE1188" s="18"/>
      <c r="HF1188" s="18"/>
      <c r="HG1188" s="18"/>
      <c r="HH1188" s="18"/>
      <c r="HI1188" s="18"/>
      <c r="HJ1188" s="18"/>
      <c r="HK1188" s="18"/>
      <c r="HL1188" s="18"/>
      <c r="HM1188" s="18"/>
      <c r="HN1188" s="18"/>
      <c r="HO1188" s="18"/>
      <c r="HP1188" s="18"/>
      <c r="HQ1188" s="18"/>
      <c r="HR1188" s="18"/>
      <c r="HS1188" s="18"/>
      <c r="HT1188" s="18"/>
      <c r="HU1188" s="18"/>
      <c r="HV1188" s="18"/>
      <c r="HW1188" s="18"/>
      <c r="HX1188" s="18"/>
      <c r="HY1188" s="18"/>
      <c r="HZ1188" s="18"/>
    </row>
    <row r="1189" spans="1:234" s="7" customFormat="1" ht="14.4" x14ac:dyDescent="0.3">
      <c r="B1189" s="131"/>
      <c r="D1189" s="131"/>
      <c r="F1189" s="131"/>
    </row>
  </sheetData>
  <mergeCells count="1161"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  <mergeCell ref="L45:M45"/>
    <mergeCell ref="A47:A49"/>
    <mergeCell ref="B47:B49"/>
    <mergeCell ref="C47:E49"/>
    <mergeCell ref="F47:F49"/>
    <mergeCell ref="G47:I48"/>
    <mergeCell ref="J47:L48"/>
    <mergeCell ref="M47:M49"/>
    <mergeCell ref="A33:N33"/>
    <mergeCell ref="B35:F35"/>
    <mergeCell ref="B36:F36"/>
    <mergeCell ref="D38:F38"/>
    <mergeCell ref="L43:M43"/>
    <mergeCell ref="L44:M44"/>
    <mergeCell ref="A25:N25"/>
    <mergeCell ref="A26:N26"/>
    <mergeCell ref="A28:N28"/>
    <mergeCell ref="A29:N29"/>
    <mergeCell ref="A30:N30"/>
    <mergeCell ref="A32:N3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N47:N49"/>
    <mergeCell ref="C50:E50"/>
    <mergeCell ref="A51:N51"/>
    <mergeCell ref="C52:E52"/>
    <mergeCell ref="C53:E53"/>
    <mergeCell ref="C54:E54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E108"/>
    <mergeCell ref="C133:N133"/>
    <mergeCell ref="C134:N134"/>
    <mergeCell ref="C135:N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N147"/>
    <mergeCell ref="C148:N148"/>
    <mergeCell ref="C149:N149"/>
    <mergeCell ref="C150:E150"/>
    <mergeCell ref="C139:E139"/>
    <mergeCell ref="C140:N140"/>
    <mergeCell ref="C141:N141"/>
    <mergeCell ref="C142:N142"/>
    <mergeCell ref="C143:E143"/>
    <mergeCell ref="C144:E144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88:E188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6:K186"/>
    <mergeCell ref="A187:N187"/>
    <mergeCell ref="C175:E175"/>
    <mergeCell ref="A176:N176"/>
    <mergeCell ref="C177:E177"/>
    <mergeCell ref="C178:E178"/>
    <mergeCell ref="C179:E179"/>
    <mergeCell ref="C180:E180"/>
    <mergeCell ref="A207:N20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4:E204"/>
    <mergeCell ref="C206:K206"/>
    <mergeCell ref="C194:E194"/>
    <mergeCell ref="C195:E195"/>
    <mergeCell ref="C196:E196"/>
    <mergeCell ref="C197:E197"/>
    <mergeCell ref="C198:E198"/>
    <mergeCell ref="C199:E199"/>
    <mergeCell ref="C226:K226"/>
    <mergeCell ref="A227:N227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44:E244"/>
    <mergeCell ref="C246:K246"/>
    <mergeCell ref="A247:N247"/>
    <mergeCell ref="C248:E248"/>
    <mergeCell ref="C249:E249"/>
    <mergeCell ref="C250:E250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E256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99:E299"/>
    <mergeCell ref="C300:E300"/>
    <mergeCell ref="C301:N301"/>
    <mergeCell ref="C302:N302"/>
    <mergeCell ref="C303:N303"/>
    <mergeCell ref="C304:E304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318:K318"/>
    <mergeCell ref="A319:N319"/>
    <mergeCell ref="C320:E320"/>
    <mergeCell ref="C321:E321"/>
    <mergeCell ref="C322:E322"/>
    <mergeCell ref="C323:E323"/>
    <mergeCell ref="C311:E311"/>
    <mergeCell ref="C312:E312"/>
    <mergeCell ref="C313:E313"/>
    <mergeCell ref="C314:E314"/>
    <mergeCell ref="C315:E315"/>
    <mergeCell ref="C316:E316"/>
    <mergeCell ref="C305:E305"/>
    <mergeCell ref="C306:N306"/>
    <mergeCell ref="C307:N307"/>
    <mergeCell ref="C308:N308"/>
    <mergeCell ref="C309:E309"/>
    <mergeCell ref="A310:N310"/>
    <mergeCell ref="C336:E336"/>
    <mergeCell ref="C337:E337"/>
    <mergeCell ref="C338:E338"/>
    <mergeCell ref="C339:E339"/>
    <mergeCell ref="C340:E340"/>
    <mergeCell ref="C341:E341"/>
    <mergeCell ref="C330:E330"/>
    <mergeCell ref="C331:E331"/>
    <mergeCell ref="C332:E332"/>
    <mergeCell ref="C333:E333"/>
    <mergeCell ref="C334:E334"/>
    <mergeCell ref="C335:E335"/>
    <mergeCell ref="C324:E324"/>
    <mergeCell ref="C325:E325"/>
    <mergeCell ref="C326:E326"/>
    <mergeCell ref="C327:E327"/>
    <mergeCell ref="C328:E328"/>
    <mergeCell ref="C329:E329"/>
    <mergeCell ref="C354:E354"/>
    <mergeCell ref="C355:N355"/>
    <mergeCell ref="C356:N356"/>
    <mergeCell ref="C357:E357"/>
    <mergeCell ref="C358:E358"/>
    <mergeCell ref="C359:E359"/>
    <mergeCell ref="C348:E348"/>
    <mergeCell ref="C349:E349"/>
    <mergeCell ref="C350:E350"/>
    <mergeCell ref="C351:E351"/>
    <mergeCell ref="C352:E352"/>
    <mergeCell ref="C353:E353"/>
    <mergeCell ref="C342:E342"/>
    <mergeCell ref="C343:E343"/>
    <mergeCell ref="C344:E344"/>
    <mergeCell ref="C345:E345"/>
    <mergeCell ref="C346:E346"/>
    <mergeCell ref="C347:E347"/>
    <mergeCell ref="C372:E372"/>
    <mergeCell ref="C373:N373"/>
    <mergeCell ref="C374:N374"/>
    <mergeCell ref="C375:N375"/>
    <mergeCell ref="C376:E376"/>
    <mergeCell ref="C377:E377"/>
    <mergeCell ref="C366:E366"/>
    <mergeCell ref="C367:E367"/>
    <mergeCell ref="C368:E368"/>
    <mergeCell ref="C369:E369"/>
    <mergeCell ref="C370:E370"/>
    <mergeCell ref="C371:E371"/>
    <mergeCell ref="C360:E360"/>
    <mergeCell ref="C361:E361"/>
    <mergeCell ref="C362:E362"/>
    <mergeCell ref="C363:E363"/>
    <mergeCell ref="C364:E364"/>
    <mergeCell ref="C365:E365"/>
    <mergeCell ref="C390:E390"/>
    <mergeCell ref="C392:K392"/>
    <mergeCell ref="A393:N393"/>
    <mergeCell ref="C394:E394"/>
    <mergeCell ref="C395:E395"/>
    <mergeCell ref="C396:E396"/>
    <mergeCell ref="C384:E384"/>
    <mergeCell ref="C385:E385"/>
    <mergeCell ref="C386:E386"/>
    <mergeCell ref="C387:E387"/>
    <mergeCell ref="C388:E388"/>
    <mergeCell ref="C389:E389"/>
    <mergeCell ref="C378:N378"/>
    <mergeCell ref="C379:N379"/>
    <mergeCell ref="C380:N380"/>
    <mergeCell ref="C381:E381"/>
    <mergeCell ref="A382:N382"/>
    <mergeCell ref="C383:E383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45:E445"/>
    <mergeCell ref="C446:E446"/>
    <mergeCell ref="C447:E447"/>
    <mergeCell ref="C448:E448"/>
    <mergeCell ref="C449:E449"/>
    <mergeCell ref="C450:E450"/>
    <mergeCell ref="C439:E439"/>
    <mergeCell ref="C440:N440"/>
    <mergeCell ref="C441:N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63:E463"/>
    <mergeCell ref="C464:E464"/>
    <mergeCell ref="C465:E465"/>
    <mergeCell ref="C466:E466"/>
    <mergeCell ref="C467:E467"/>
    <mergeCell ref="C468:E468"/>
    <mergeCell ref="C457:N457"/>
    <mergeCell ref="C458:E458"/>
    <mergeCell ref="C459:E459"/>
    <mergeCell ref="C460:N460"/>
    <mergeCell ref="C461:N461"/>
    <mergeCell ref="C462:N462"/>
    <mergeCell ref="C451:E451"/>
    <mergeCell ref="C452:E452"/>
    <mergeCell ref="C453:E453"/>
    <mergeCell ref="C454:E454"/>
    <mergeCell ref="C455:N455"/>
    <mergeCell ref="C456:N456"/>
    <mergeCell ref="C481:N481"/>
    <mergeCell ref="C482:E482"/>
    <mergeCell ref="C483:E483"/>
    <mergeCell ref="C484:N484"/>
    <mergeCell ref="C485:N485"/>
    <mergeCell ref="C486:N486"/>
    <mergeCell ref="C475:E475"/>
    <mergeCell ref="C476:E476"/>
    <mergeCell ref="C477:E477"/>
    <mergeCell ref="C478:E478"/>
    <mergeCell ref="C479:N479"/>
    <mergeCell ref="C480:N480"/>
    <mergeCell ref="C469:E469"/>
    <mergeCell ref="C470:E470"/>
    <mergeCell ref="C471:E471"/>
    <mergeCell ref="C472:E472"/>
    <mergeCell ref="C473:E473"/>
    <mergeCell ref="C474:E474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N489"/>
    <mergeCell ref="C490:N490"/>
    <mergeCell ref="C491:N491"/>
    <mergeCell ref="C492:E492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N513"/>
    <mergeCell ref="C514:N514"/>
    <mergeCell ref="C515:N515"/>
    <mergeCell ref="C516:E516"/>
    <mergeCell ref="C505:E505"/>
    <mergeCell ref="C506:E506"/>
    <mergeCell ref="C507:E507"/>
    <mergeCell ref="C508:N508"/>
    <mergeCell ref="C509:N509"/>
    <mergeCell ref="C510:N510"/>
    <mergeCell ref="C535:E535"/>
    <mergeCell ref="C536:E536"/>
    <mergeCell ref="C537:E537"/>
    <mergeCell ref="C539:K539"/>
    <mergeCell ref="A540:N540"/>
    <mergeCell ref="C541:E541"/>
    <mergeCell ref="A529:N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72:E572"/>
    <mergeCell ref="C573:E573"/>
    <mergeCell ref="C574:E574"/>
    <mergeCell ref="C575:E575"/>
    <mergeCell ref="C576:N576"/>
    <mergeCell ref="C577:N577"/>
    <mergeCell ref="C566:E566"/>
    <mergeCell ref="C567:E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E608"/>
    <mergeCell ref="C609:E609"/>
    <mergeCell ref="C611:K611"/>
    <mergeCell ref="A612:N612"/>
    <mergeCell ref="C613:E613"/>
    <mergeCell ref="C614:E614"/>
    <mergeCell ref="C602:E602"/>
    <mergeCell ref="A603:N603"/>
    <mergeCell ref="C604:E604"/>
    <mergeCell ref="C605:E605"/>
    <mergeCell ref="C606:E606"/>
    <mergeCell ref="C607:E607"/>
    <mergeCell ref="C596:N596"/>
    <mergeCell ref="C597:E597"/>
    <mergeCell ref="C598:E598"/>
    <mergeCell ref="C599:N599"/>
    <mergeCell ref="C600:N600"/>
    <mergeCell ref="C601:N601"/>
    <mergeCell ref="C627:E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E618"/>
    <mergeCell ref="C619:E619"/>
    <mergeCell ref="C620:E620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63:E663"/>
    <mergeCell ref="C664:E664"/>
    <mergeCell ref="C665:E665"/>
    <mergeCell ref="C666:N666"/>
    <mergeCell ref="C667:N667"/>
    <mergeCell ref="C668:N668"/>
    <mergeCell ref="C657:E657"/>
    <mergeCell ref="C658:E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81:E681"/>
    <mergeCell ref="C682:E682"/>
    <mergeCell ref="C683:E683"/>
    <mergeCell ref="C685:K685"/>
    <mergeCell ref="A686:N686"/>
    <mergeCell ref="C687:E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N671"/>
    <mergeCell ref="C672:N672"/>
    <mergeCell ref="C673:N673"/>
    <mergeCell ref="C674:E674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N733"/>
    <mergeCell ref="C734:N734"/>
    <mergeCell ref="C735:E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N748"/>
    <mergeCell ref="C749:N749"/>
    <mergeCell ref="C750:N750"/>
    <mergeCell ref="C751:E751"/>
    <mergeCell ref="C752:E752"/>
    <mergeCell ref="C753:N753"/>
    <mergeCell ref="C742:E742"/>
    <mergeCell ref="C743:E743"/>
    <mergeCell ref="C744:E744"/>
    <mergeCell ref="C745:E745"/>
    <mergeCell ref="C746:E746"/>
    <mergeCell ref="C747:E747"/>
    <mergeCell ref="C772:N772"/>
    <mergeCell ref="C773:N773"/>
    <mergeCell ref="C774:N774"/>
    <mergeCell ref="C775:E775"/>
    <mergeCell ref="C776:E776"/>
    <mergeCell ref="C777:N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E791"/>
    <mergeCell ref="C792:E792"/>
    <mergeCell ref="C793:E793"/>
    <mergeCell ref="C794:E794"/>
    <mergeCell ref="C795:E795"/>
    <mergeCell ref="C784:N784"/>
    <mergeCell ref="C785:E785"/>
    <mergeCell ref="C786:E786"/>
    <mergeCell ref="C787:E787"/>
    <mergeCell ref="C788:E788"/>
    <mergeCell ref="C789:E789"/>
    <mergeCell ref="C778:N778"/>
    <mergeCell ref="C779:N779"/>
    <mergeCell ref="C780:E780"/>
    <mergeCell ref="C781:E781"/>
    <mergeCell ref="C782:N782"/>
    <mergeCell ref="C783:N783"/>
    <mergeCell ref="C808:N808"/>
    <mergeCell ref="C809:E809"/>
    <mergeCell ref="C810:E810"/>
    <mergeCell ref="C811:E811"/>
    <mergeCell ref="C812:E812"/>
    <mergeCell ref="C813:E813"/>
    <mergeCell ref="C802:N802"/>
    <mergeCell ref="C803:N803"/>
    <mergeCell ref="C804:E804"/>
    <mergeCell ref="C805:E805"/>
    <mergeCell ref="C806:N806"/>
    <mergeCell ref="C807:N807"/>
    <mergeCell ref="C796:E796"/>
    <mergeCell ref="C797:E797"/>
    <mergeCell ref="C798:E798"/>
    <mergeCell ref="C799:E799"/>
    <mergeCell ref="C800:E800"/>
    <mergeCell ref="C801:N801"/>
    <mergeCell ref="C826:E826"/>
    <mergeCell ref="C827:E827"/>
    <mergeCell ref="C828:E828"/>
    <mergeCell ref="C829:E829"/>
    <mergeCell ref="C830:E830"/>
    <mergeCell ref="C832:K832"/>
    <mergeCell ref="C820:E820"/>
    <mergeCell ref="C821:E821"/>
    <mergeCell ref="A822:N822"/>
    <mergeCell ref="C823:E823"/>
    <mergeCell ref="C824:E824"/>
    <mergeCell ref="C825:E825"/>
    <mergeCell ref="C814:E814"/>
    <mergeCell ref="C815:E815"/>
    <mergeCell ref="C816:E816"/>
    <mergeCell ref="C817:E817"/>
    <mergeCell ref="C818:E818"/>
    <mergeCell ref="C819:E819"/>
    <mergeCell ref="C845:E845"/>
    <mergeCell ref="C846:E846"/>
    <mergeCell ref="C847:E847"/>
    <mergeCell ref="C848:E848"/>
    <mergeCell ref="C849:E849"/>
    <mergeCell ref="C850:E850"/>
    <mergeCell ref="C839:E839"/>
    <mergeCell ref="C840:E840"/>
    <mergeCell ref="C841:E841"/>
    <mergeCell ref="C842:E842"/>
    <mergeCell ref="C843:E843"/>
    <mergeCell ref="C844:E844"/>
    <mergeCell ref="A833:N833"/>
    <mergeCell ref="C834:E834"/>
    <mergeCell ref="C835:E835"/>
    <mergeCell ref="C836:E836"/>
    <mergeCell ref="C837:E837"/>
    <mergeCell ref="C838:E838"/>
    <mergeCell ref="C863:E863"/>
    <mergeCell ref="C864:E864"/>
    <mergeCell ref="C865:E865"/>
    <mergeCell ref="C866:E866"/>
    <mergeCell ref="C867:E867"/>
    <mergeCell ref="C868:E868"/>
    <mergeCell ref="C857:E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C855:E855"/>
    <mergeCell ref="C856:E856"/>
    <mergeCell ref="C881:N881"/>
    <mergeCell ref="C882:E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N880"/>
    <mergeCell ref="C869:E869"/>
    <mergeCell ref="C870:E870"/>
    <mergeCell ref="C871:E871"/>
    <mergeCell ref="C872:E872"/>
    <mergeCell ref="C873:E873"/>
    <mergeCell ref="C874:E874"/>
    <mergeCell ref="C899:E899"/>
    <mergeCell ref="C900:N900"/>
    <mergeCell ref="C901:N901"/>
    <mergeCell ref="C902:N902"/>
    <mergeCell ref="C903:E903"/>
    <mergeCell ref="C904:E904"/>
    <mergeCell ref="C893:E893"/>
    <mergeCell ref="C894:E894"/>
    <mergeCell ref="C895:N895"/>
    <mergeCell ref="C896:N896"/>
    <mergeCell ref="C897:N897"/>
    <mergeCell ref="C898:E898"/>
    <mergeCell ref="C887:E887"/>
    <mergeCell ref="C888:E888"/>
    <mergeCell ref="C889:E889"/>
    <mergeCell ref="C890:E890"/>
    <mergeCell ref="C891:E891"/>
    <mergeCell ref="C892:E892"/>
    <mergeCell ref="C917:E917"/>
    <mergeCell ref="C918:E918"/>
    <mergeCell ref="C919:N919"/>
    <mergeCell ref="C920:N920"/>
    <mergeCell ref="C921:N921"/>
    <mergeCell ref="C922:E922"/>
    <mergeCell ref="C911:E911"/>
    <mergeCell ref="C912:E912"/>
    <mergeCell ref="C913:E913"/>
    <mergeCell ref="C914:E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935:E935"/>
    <mergeCell ref="C936:E936"/>
    <mergeCell ref="C937:E937"/>
    <mergeCell ref="C938:E938"/>
    <mergeCell ref="C939:E939"/>
    <mergeCell ref="C940:E940"/>
    <mergeCell ref="C929:N929"/>
    <mergeCell ref="C930:N930"/>
    <mergeCell ref="C931:N931"/>
    <mergeCell ref="C932:E932"/>
    <mergeCell ref="C933:E933"/>
    <mergeCell ref="C934:E934"/>
    <mergeCell ref="C923:E923"/>
    <mergeCell ref="C924:N924"/>
    <mergeCell ref="C925:N925"/>
    <mergeCell ref="C926:N926"/>
    <mergeCell ref="C927:E927"/>
    <mergeCell ref="C928:E928"/>
    <mergeCell ref="C953:N953"/>
    <mergeCell ref="C954:N954"/>
    <mergeCell ref="C955:N955"/>
    <mergeCell ref="C956:E956"/>
    <mergeCell ref="C957:E957"/>
    <mergeCell ref="C958:E958"/>
    <mergeCell ref="C947:E947"/>
    <mergeCell ref="C948:N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A969:N969"/>
    <mergeCell ref="C970:E970"/>
    <mergeCell ref="C959:E959"/>
    <mergeCell ref="C960:E960"/>
    <mergeCell ref="C961:E961"/>
    <mergeCell ref="C962:E962"/>
    <mergeCell ref="C963:E963"/>
    <mergeCell ref="C964:E964"/>
    <mergeCell ref="C990:E990"/>
    <mergeCell ref="C991:E991"/>
    <mergeCell ref="C992:E992"/>
    <mergeCell ref="C993:E993"/>
    <mergeCell ref="C994:E994"/>
    <mergeCell ref="C995:E995"/>
    <mergeCell ref="C984:E984"/>
    <mergeCell ref="C985:E985"/>
    <mergeCell ref="C986:E986"/>
    <mergeCell ref="C987:E987"/>
    <mergeCell ref="C988:E988"/>
    <mergeCell ref="C989:E989"/>
    <mergeCell ref="C977:E977"/>
    <mergeCell ref="C979:K979"/>
    <mergeCell ref="A980:N980"/>
    <mergeCell ref="C981:E981"/>
    <mergeCell ref="C982:E982"/>
    <mergeCell ref="C983:E983"/>
    <mergeCell ref="C1008:E1008"/>
    <mergeCell ref="C1009:E1009"/>
    <mergeCell ref="C1010:E1010"/>
    <mergeCell ref="C1011:E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E1000"/>
    <mergeCell ref="C1001:E1001"/>
    <mergeCell ref="C1026:E1026"/>
    <mergeCell ref="C1027:N1027"/>
    <mergeCell ref="C1028:N1028"/>
    <mergeCell ref="C1029:E1029"/>
    <mergeCell ref="C1030:E1030"/>
    <mergeCell ref="C1031:E1031"/>
    <mergeCell ref="C1020:E1020"/>
    <mergeCell ref="C1021:E1021"/>
    <mergeCell ref="C1022:E1022"/>
    <mergeCell ref="C1023:E1023"/>
    <mergeCell ref="C1024:E1024"/>
    <mergeCell ref="C1025:E1025"/>
    <mergeCell ref="C1014:E1014"/>
    <mergeCell ref="C1015:E1015"/>
    <mergeCell ref="C1016:E1016"/>
    <mergeCell ref="C1017:E1017"/>
    <mergeCell ref="C1018:E1018"/>
    <mergeCell ref="C1019:E1019"/>
    <mergeCell ref="C1044:N1044"/>
    <mergeCell ref="C1045:E1045"/>
    <mergeCell ref="C1046:E1046"/>
    <mergeCell ref="C1047:N1047"/>
    <mergeCell ref="C1048:N1048"/>
    <mergeCell ref="C1049:N1049"/>
    <mergeCell ref="C1038:E1038"/>
    <mergeCell ref="C1039:E1039"/>
    <mergeCell ref="C1040:E1040"/>
    <mergeCell ref="C1041:E1041"/>
    <mergeCell ref="C1042:N1042"/>
    <mergeCell ref="C1043:N1043"/>
    <mergeCell ref="C1032:E1032"/>
    <mergeCell ref="C1033:E1033"/>
    <mergeCell ref="C1034:E1034"/>
    <mergeCell ref="C1035:E1035"/>
    <mergeCell ref="C1036:E1036"/>
    <mergeCell ref="C1037:E1037"/>
    <mergeCell ref="C1062:E1062"/>
    <mergeCell ref="C1063:E1063"/>
    <mergeCell ref="C1064:E1064"/>
    <mergeCell ref="C1065:E1065"/>
    <mergeCell ref="C1066:N1066"/>
    <mergeCell ref="C1067:N1067"/>
    <mergeCell ref="C1056:E1056"/>
    <mergeCell ref="C1057:E1057"/>
    <mergeCell ref="C1058:E1058"/>
    <mergeCell ref="C1059:E1059"/>
    <mergeCell ref="C1060:E1060"/>
    <mergeCell ref="C1061:E1061"/>
    <mergeCell ref="C1050:E1050"/>
    <mergeCell ref="C1051:E1051"/>
    <mergeCell ref="C1052:E1052"/>
    <mergeCell ref="C1053:E1053"/>
    <mergeCell ref="C1054:E1054"/>
    <mergeCell ref="C1055:E1055"/>
    <mergeCell ref="C1080:E1080"/>
    <mergeCell ref="C1081:E1081"/>
    <mergeCell ref="C1082:E1082"/>
    <mergeCell ref="C1083:E1083"/>
    <mergeCell ref="C1084:E1084"/>
    <mergeCell ref="C1085:E1085"/>
    <mergeCell ref="C1074:E1074"/>
    <mergeCell ref="C1075:E1075"/>
    <mergeCell ref="C1076:N1076"/>
    <mergeCell ref="C1077:N1077"/>
    <mergeCell ref="C1078:N1078"/>
    <mergeCell ref="C1079:E1079"/>
    <mergeCell ref="C1068:N1068"/>
    <mergeCell ref="C1069:E1069"/>
    <mergeCell ref="C1070:E1070"/>
    <mergeCell ref="C1071:N1071"/>
    <mergeCell ref="C1072:N1072"/>
    <mergeCell ref="C1073:N1073"/>
    <mergeCell ref="C1098:E1098"/>
    <mergeCell ref="C1099:E1099"/>
    <mergeCell ref="C1100:N1100"/>
    <mergeCell ref="C1101:N1101"/>
    <mergeCell ref="C1102:N1102"/>
    <mergeCell ref="C1103:E1103"/>
    <mergeCell ref="C1092:E1092"/>
    <mergeCell ref="C1093:E1093"/>
    <mergeCell ref="C1094:E1094"/>
    <mergeCell ref="C1095:N1095"/>
    <mergeCell ref="C1096:N1096"/>
    <mergeCell ref="C1097:N1097"/>
    <mergeCell ref="C1086:E1086"/>
    <mergeCell ref="C1087:E1087"/>
    <mergeCell ref="C1088:E1088"/>
    <mergeCell ref="C1089:E1089"/>
    <mergeCell ref="C1090:E1090"/>
    <mergeCell ref="C1091:E1091"/>
    <mergeCell ref="A1116:N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2:E1122"/>
    <mergeCell ref="C1123:E1123"/>
    <mergeCell ref="C1124:E1124"/>
    <mergeCell ref="C1126:K1126"/>
    <mergeCell ref="C1128:K1128"/>
    <mergeCell ref="C1129:K1129"/>
    <mergeCell ref="C1155:K1155"/>
    <mergeCell ref="C1156:K1156"/>
    <mergeCell ref="C1157:K1157"/>
    <mergeCell ref="C1158:K1158"/>
    <mergeCell ref="C1159:K1159"/>
    <mergeCell ref="C1148:K1148"/>
    <mergeCell ref="C1149:K1149"/>
    <mergeCell ref="C1150:K1150"/>
    <mergeCell ref="C1151:K1151"/>
    <mergeCell ref="C1152:K1152"/>
    <mergeCell ref="C1153:K1153"/>
    <mergeCell ref="C1142:K1142"/>
    <mergeCell ref="C1143:K1143"/>
    <mergeCell ref="C1144:K1144"/>
    <mergeCell ref="C1145:K1145"/>
    <mergeCell ref="C1146:K1146"/>
    <mergeCell ref="C1147:K1147"/>
    <mergeCell ref="M1:N1"/>
    <mergeCell ref="H2:N2"/>
    <mergeCell ref="M4:N4"/>
    <mergeCell ref="I5:N5"/>
    <mergeCell ref="C1183:G1183"/>
    <mergeCell ref="H1183:L1183"/>
    <mergeCell ref="C1184:L1184"/>
    <mergeCell ref="C1185:G1185"/>
    <mergeCell ref="H1185:L1185"/>
    <mergeCell ref="C1186:L1186"/>
    <mergeCell ref="C1175:K1175"/>
    <mergeCell ref="C1176:K1176"/>
    <mergeCell ref="C1177:K1177"/>
    <mergeCell ref="C1178:K1178"/>
    <mergeCell ref="C1179:K1179"/>
    <mergeCell ref="C1180:K1180"/>
    <mergeCell ref="C1169:K1169"/>
    <mergeCell ref="C1170:K1170"/>
    <mergeCell ref="C1171:K1171"/>
    <mergeCell ref="C1172:K1172"/>
    <mergeCell ref="C1173:K1173"/>
    <mergeCell ref="C1174:K1174"/>
    <mergeCell ref="C1166:K1166"/>
    <mergeCell ref="C1167:K1167"/>
    <mergeCell ref="C1168:K1168"/>
    <mergeCell ref="C1160:K1160"/>
    <mergeCell ref="C1161:K1161"/>
    <mergeCell ref="C1162:K1162"/>
    <mergeCell ref="C1163:K1163"/>
    <mergeCell ref="C1164:K1164"/>
    <mergeCell ref="C1165:K1165"/>
    <mergeCell ref="C1154:K11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отчет об исп.дав.мат</vt:lpstr>
      <vt:lpstr>расчет 1</vt:lpstr>
      <vt:lpstr>накопит по ДС № 4</vt:lpstr>
      <vt:lpstr>ЛСР на 2026г._22%+дав.мат.</vt:lpstr>
      <vt:lpstr>'ЛСР на 2026г._22%+дав.мат.'!Заголовки_для_печати</vt:lpstr>
      <vt:lpstr>'ЛСР на 2026г._22%+дав.мат.'!Область_печати</vt:lpstr>
      <vt:lpstr>'накопит по ДС № 4'!Область_печати</vt:lpstr>
      <vt:lpstr>'отчет об исп.дав.мат'!Область_печати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Елена Филонова</cp:lastModifiedBy>
  <cp:lastPrinted>2026-02-02T13:50:43Z</cp:lastPrinted>
  <dcterms:created xsi:type="dcterms:W3CDTF">2020-09-30T08:50:27Z</dcterms:created>
  <dcterms:modified xsi:type="dcterms:W3CDTF">2026-03-02T15:08:03Z</dcterms:modified>
</cp:coreProperties>
</file>